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135" activeTab="2"/>
  </bookViews>
  <sheets>
    <sheet name="Приложение" sheetId="3" r:id="rId1"/>
    <sheet name="Таблица № 3" sheetId="1" r:id="rId2"/>
    <sheet name="Таблица № 4" sheetId="2" r:id="rId3"/>
  </sheets>
  <definedNames>
    <definedName name="_xlnm.Print_Area" localSheetId="1">'Таблица № 3'!$A$1:$L$33</definedName>
    <definedName name="_xlnm.Print_Area" localSheetId="2">'Таблица № 4'!$A$1:$L$137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2" l="1"/>
  <c r="E84" i="2" l="1"/>
  <c r="H9" i="2" l="1"/>
  <c r="H6" i="2" s="1"/>
  <c r="H6" i="1" l="1"/>
  <c r="H20" i="1"/>
  <c r="H19" i="1"/>
  <c r="H7" i="1"/>
  <c r="H8" i="1"/>
  <c r="G8" i="1"/>
  <c r="D7" i="1"/>
  <c r="D6" i="1"/>
  <c r="G7" i="1"/>
  <c r="H8" i="2" l="1"/>
  <c r="H11" i="1"/>
  <c r="H15" i="1"/>
  <c r="H9" i="1"/>
  <c r="D53" i="3" l="1"/>
  <c r="D52" i="3"/>
  <c r="D49" i="3"/>
  <c r="D47" i="3"/>
  <c r="D46" i="3"/>
  <c r="D43" i="3"/>
  <c r="D36" i="3"/>
  <c r="D35" i="3"/>
  <c r="D32" i="3"/>
  <c r="D30" i="3"/>
  <c r="D29" i="3"/>
  <c r="D26" i="3"/>
  <c r="D19" i="3" l="1"/>
  <c r="D18" i="3"/>
  <c r="D15" i="3"/>
  <c r="D13" i="3"/>
  <c r="D12" i="3"/>
  <c r="D9" i="3"/>
  <c r="H32" i="1" l="1"/>
  <c r="H114" i="2"/>
  <c r="G114" i="2"/>
  <c r="F114" i="2"/>
  <c r="H12" i="2" l="1"/>
  <c r="G30" i="1" l="1"/>
  <c r="I30" i="1"/>
  <c r="J30" i="1"/>
  <c r="K30" i="1"/>
  <c r="L30" i="1"/>
  <c r="L29" i="1" s="1"/>
  <c r="D30" i="1"/>
  <c r="D29" i="1" s="1"/>
  <c r="G29" i="1"/>
  <c r="I29" i="1"/>
  <c r="J29" i="1"/>
  <c r="K29" i="1"/>
  <c r="G120" i="2"/>
  <c r="H120" i="2"/>
  <c r="I120" i="2"/>
  <c r="J120" i="2"/>
  <c r="K120" i="2"/>
  <c r="L120" i="2"/>
  <c r="D120" i="2"/>
  <c r="H123" i="2"/>
  <c r="E126" i="2"/>
  <c r="F126" i="2"/>
  <c r="G126" i="2"/>
  <c r="H126" i="2"/>
  <c r="I126" i="2"/>
  <c r="J126" i="2"/>
  <c r="K126" i="2"/>
  <c r="L126" i="2"/>
  <c r="D126" i="2"/>
  <c r="I9" i="2" l="1"/>
  <c r="J9" i="2"/>
  <c r="K9" i="2"/>
  <c r="L9" i="2"/>
  <c r="D9" i="2"/>
  <c r="I8" i="2"/>
  <c r="J8" i="2"/>
  <c r="K8" i="2"/>
  <c r="L8" i="2"/>
  <c r="D8" i="2"/>
  <c r="I6" i="2"/>
  <c r="J6" i="2"/>
  <c r="K6" i="2"/>
  <c r="D6" i="2"/>
  <c r="G15" i="2"/>
  <c r="I15" i="2"/>
  <c r="J15" i="2"/>
  <c r="K15" i="2"/>
  <c r="L15" i="2"/>
  <c r="D15" i="2"/>
  <c r="H14" i="2"/>
  <c r="I14" i="2"/>
  <c r="J14" i="2"/>
  <c r="K14" i="2"/>
  <c r="L14" i="2"/>
  <c r="D14" i="2"/>
  <c r="I12" i="2"/>
  <c r="J12" i="2"/>
  <c r="K12" i="2"/>
  <c r="D12" i="2"/>
  <c r="E21" i="2"/>
  <c r="E15" i="2" s="1"/>
  <c r="D33" i="3" s="1"/>
  <c r="F21" i="2"/>
  <c r="F15" i="2" s="1"/>
  <c r="D34" i="3" s="1"/>
  <c r="G21" i="2"/>
  <c r="H21" i="2"/>
  <c r="H15" i="2" s="1"/>
  <c r="I21" i="2"/>
  <c r="J21" i="2"/>
  <c r="K21" i="2"/>
  <c r="L21" i="2"/>
  <c r="D21" i="2"/>
  <c r="E20" i="2"/>
  <c r="F20" i="2"/>
  <c r="F14" i="2" s="1"/>
  <c r="G20" i="2"/>
  <c r="G14" i="2" s="1"/>
  <c r="H20" i="2"/>
  <c r="I20" i="2"/>
  <c r="J20" i="2"/>
  <c r="K20" i="2"/>
  <c r="L20" i="2"/>
  <c r="D20" i="2"/>
  <c r="D18" i="2" s="1"/>
  <c r="I18" i="2"/>
  <c r="J18" i="2"/>
  <c r="K18" i="2"/>
  <c r="E13" i="1"/>
  <c r="G13" i="1"/>
  <c r="H13" i="1"/>
  <c r="I13" i="1"/>
  <c r="J13" i="1"/>
  <c r="K13" i="1"/>
  <c r="K12" i="1" s="1"/>
  <c r="L13" i="1"/>
  <c r="L12" i="1" s="1"/>
  <c r="D13" i="1"/>
  <c r="E24" i="2"/>
  <c r="F24" i="2"/>
  <c r="F13" i="1" s="1"/>
  <c r="G24" i="2"/>
  <c r="H24" i="2"/>
  <c r="I24" i="2"/>
  <c r="J24" i="2"/>
  <c r="K24" i="2"/>
  <c r="L24" i="2"/>
  <c r="D24" i="2"/>
  <c r="I14" i="1"/>
  <c r="J14" i="1"/>
  <c r="K14" i="1"/>
  <c r="L14" i="1"/>
  <c r="D14" i="1"/>
  <c r="E30" i="2"/>
  <c r="E14" i="1" s="1"/>
  <c r="E12" i="1" s="1"/>
  <c r="F14" i="1"/>
  <c r="G30" i="2"/>
  <c r="G14" i="1" s="1"/>
  <c r="H30" i="2"/>
  <c r="H14" i="1" s="1"/>
  <c r="I30" i="2"/>
  <c r="J30" i="2"/>
  <c r="K30" i="2"/>
  <c r="L30" i="2"/>
  <c r="D30" i="2"/>
  <c r="I15" i="1"/>
  <c r="J15" i="1"/>
  <c r="K15" i="1"/>
  <c r="L15" i="1"/>
  <c r="E15" i="1"/>
  <c r="D15" i="1"/>
  <c r="E36" i="2"/>
  <c r="F36" i="2"/>
  <c r="F15" i="1" s="1"/>
  <c r="G36" i="2"/>
  <c r="G15" i="1" s="1"/>
  <c r="H36" i="2"/>
  <c r="I36" i="2"/>
  <c r="J36" i="2"/>
  <c r="K36" i="2"/>
  <c r="L36" i="2"/>
  <c r="D36" i="2"/>
  <c r="E16" i="1"/>
  <c r="D16" i="1"/>
  <c r="E45" i="2"/>
  <c r="F45" i="2"/>
  <c r="G45" i="2"/>
  <c r="G42" i="2" s="1"/>
  <c r="H45" i="2"/>
  <c r="I45" i="2"/>
  <c r="J45" i="2"/>
  <c r="K45" i="2"/>
  <c r="L45" i="2"/>
  <c r="D45" i="2"/>
  <c r="E44" i="2"/>
  <c r="F44" i="2"/>
  <c r="G44" i="2"/>
  <c r="H44" i="2"/>
  <c r="I44" i="2"/>
  <c r="J44" i="2"/>
  <c r="K44" i="2"/>
  <c r="L44" i="2"/>
  <c r="D44" i="2"/>
  <c r="E42" i="2"/>
  <c r="F42" i="2"/>
  <c r="I42" i="2"/>
  <c r="J42" i="2"/>
  <c r="K42" i="2"/>
  <c r="D42" i="2"/>
  <c r="E17" i="1"/>
  <c r="F17" i="1"/>
  <c r="G17" i="1"/>
  <c r="H17" i="1"/>
  <c r="I17" i="1"/>
  <c r="J17" i="1"/>
  <c r="K17" i="1"/>
  <c r="L17" i="1"/>
  <c r="D17" i="1"/>
  <c r="E48" i="2"/>
  <c r="F48" i="2"/>
  <c r="G48" i="2"/>
  <c r="H48" i="2"/>
  <c r="I48" i="2"/>
  <c r="J48" i="2"/>
  <c r="K48" i="2"/>
  <c r="L48" i="2"/>
  <c r="D48" i="2"/>
  <c r="E18" i="1"/>
  <c r="F18" i="1"/>
  <c r="G18" i="1"/>
  <c r="H18" i="1"/>
  <c r="I18" i="1"/>
  <c r="J18" i="1"/>
  <c r="K18" i="1"/>
  <c r="L18" i="1"/>
  <c r="D18" i="1"/>
  <c r="E54" i="2"/>
  <c r="F54" i="2"/>
  <c r="G54" i="2"/>
  <c r="H54" i="2"/>
  <c r="I54" i="2"/>
  <c r="J54" i="2"/>
  <c r="K54" i="2"/>
  <c r="L54" i="2"/>
  <c r="D54" i="2"/>
  <c r="I63" i="2"/>
  <c r="J63" i="2"/>
  <c r="K63" i="2"/>
  <c r="L63" i="2"/>
  <c r="D63" i="2"/>
  <c r="I62" i="2"/>
  <c r="J62" i="2"/>
  <c r="K62" i="2"/>
  <c r="L62" i="2"/>
  <c r="D62" i="2"/>
  <c r="I60" i="2"/>
  <c r="J60" i="2"/>
  <c r="K60" i="2"/>
  <c r="D60" i="2"/>
  <c r="I66" i="2"/>
  <c r="J66" i="2"/>
  <c r="K66" i="2"/>
  <c r="L66" i="2"/>
  <c r="D66" i="2"/>
  <c r="H68" i="2"/>
  <c r="H62" i="2" s="1"/>
  <c r="I68" i="2"/>
  <c r="J68" i="2"/>
  <c r="K68" i="2"/>
  <c r="L68" i="2"/>
  <c r="E68" i="2"/>
  <c r="F68" i="2"/>
  <c r="F62" i="2" s="1"/>
  <c r="D45" i="3" s="1"/>
  <c r="G68" i="2"/>
  <c r="G66" i="2" s="1"/>
  <c r="D68" i="2"/>
  <c r="G69" i="2"/>
  <c r="G63" i="2" s="1"/>
  <c r="H69" i="2"/>
  <c r="H63" i="2" s="1"/>
  <c r="I69" i="2"/>
  <c r="J69" i="2"/>
  <c r="K69" i="2"/>
  <c r="L69" i="2"/>
  <c r="F69" i="2"/>
  <c r="F63" i="2" s="1"/>
  <c r="E69" i="2"/>
  <c r="E63" i="2" s="1"/>
  <c r="D50" i="3" s="1"/>
  <c r="D69" i="2"/>
  <c r="G22" i="1"/>
  <c r="H22" i="1"/>
  <c r="I22" i="1"/>
  <c r="J22" i="1"/>
  <c r="K22" i="1"/>
  <c r="L22" i="1"/>
  <c r="D22" i="1"/>
  <c r="E72" i="2"/>
  <c r="E22" i="1" s="1"/>
  <c r="F72" i="2"/>
  <c r="F22" i="1" s="1"/>
  <c r="G72" i="2"/>
  <c r="H72" i="2"/>
  <c r="I72" i="2"/>
  <c r="J72" i="2"/>
  <c r="K72" i="2"/>
  <c r="L72" i="2"/>
  <c r="D72" i="2"/>
  <c r="E23" i="1"/>
  <c r="I23" i="1"/>
  <c r="J23" i="1"/>
  <c r="K23" i="1"/>
  <c r="L23" i="1"/>
  <c r="D23" i="1"/>
  <c r="E78" i="2"/>
  <c r="F78" i="2"/>
  <c r="F23" i="1" s="1"/>
  <c r="G78" i="2"/>
  <c r="G23" i="1" s="1"/>
  <c r="H78" i="2"/>
  <c r="H23" i="1" s="1"/>
  <c r="I78" i="2"/>
  <c r="J78" i="2"/>
  <c r="K78" i="2"/>
  <c r="L78" i="2"/>
  <c r="D78" i="2"/>
  <c r="I24" i="1"/>
  <c r="J24" i="1"/>
  <c r="J21" i="1" s="1"/>
  <c r="K24" i="1"/>
  <c r="L24" i="1"/>
  <c r="D24" i="1"/>
  <c r="D21" i="1" s="1"/>
  <c r="E24" i="1"/>
  <c r="F84" i="2"/>
  <c r="F24" i="1" s="1"/>
  <c r="G84" i="2"/>
  <c r="G24" i="1" s="1"/>
  <c r="H84" i="2"/>
  <c r="H24" i="1" s="1"/>
  <c r="I84" i="2"/>
  <c r="J84" i="2"/>
  <c r="K84" i="2"/>
  <c r="L84" i="2"/>
  <c r="D84" i="2"/>
  <c r="E25" i="1"/>
  <c r="F25" i="1"/>
  <c r="G25" i="1"/>
  <c r="H25" i="1"/>
  <c r="I25" i="1"/>
  <c r="J25" i="1"/>
  <c r="K25" i="1"/>
  <c r="L25" i="1"/>
  <c r="D25" i="1"/>
  <c r="E90" i="2"/>
  <c r="F90" i="2"/>
  <c r="G90" i="2"/>
  <c r="H90" i="2"/>
  <c r="I90" i="2"/>
  <c r="J90" i="2"/>
  <c r="K90" i="2"/>
  <c r="L90" i="2"/>
  <c r="D90" i="2"/>
  <c r="E26" i="1"/>
  <c r="H26" i="1"/>
  <c r="I26" i="1"/>
  <c r="J26" i="1"/>
  <c r="K26" i="1"/>
  <c r="L26" i="1"/>
  <c r="D26" i="1"/>
  <c r="E96" i="2"/>
  <c r="F96" i="2"/>
  <c r="F26" i="1" s="1"/>
  <c r="G96" i="2"/>
  <c r="G26" i="1" s="1"/>
  <c r="H96" i="2"/>
  <c r="I96" i="2"/>
  <c r="J96" i="2"/>
  <c r="K96" i="2"/>
  <c r="L96" i="2"/>
  <c r="D96" i="2"/>
  <c r="E102" i="2"/>
  <c r="F102" i="2"/>
  <c r="F27" i="1" s="1"/>
  <c r="G102" i="2"/>
  <c r="H102" i="2"/>
  <c r="H27" i="1" s="1"/>
  <c r="I102" i="2"/>
  <c r="J102" i="2"/>
  <c r="K102" i="2"/>
  <c r="L102" i="2"/>
  <c r="E27" i="1"/>
  <c r="G27" i="1"/>
  <c r="I27" i="1"/>
  <c r="J27" i="1"/>
  <c r="K27" i="1"/>
  <c r="L27" i="1"/>
  <c r="D27" i="1"/>
  <c r="D102" i="2"/>
  <c r="E28" i="1"/>
  <c r="F28" i="1"/>
  <c r="G28" i="1"/>
  <c r="H28" i="1"/>
  <c r="I28" i="1"/>
  <c r="J28" i="1"/>
  <c r="K28" i="1"/>
  <c r="L28" i="1"/>
  <c r="D28" i="1"/>
  <c r="E108" i="2"/>
  <c r="F108" i="2"/>
  <c r="G108" i="2"/>
  <c r="H108" i="2"/>
  <c r="I108" i="2"/>
  <c r="J108" i="2"/>
  <c r="K108" i="2"/>
  <c r="L108" i="2"/>
  <c r="D108" i="2"/>
  <c r="F32" i="1"/>
  <c r="F31" i="1" s="1"/>
  <c r="F30" i="1" s="1"/>
  <c r="F29" i="1" s="1"/>
  <c r="G32" i="1"/>
  <c r="G31" i="1" s="1"/>
  <c r="H31" i="1"/>
  <c r="H30" i="1" s="1"/>
  <c r="H29" i="1" s="1"/>
  <c r="I32" i="1"/>
  <c r="I31" i="1" s="1"/>
  <c r="J32" i="1"/>
  <c r="K32" i="1"/>
  <c r="L32" i="1"/>
  <c r="L31" i="1" s="1"/>
  <c r="E123" i="2"/>
  <c r="E120" i="2" s="1"/>
  <c r="E122" i="2"/>
  <c r="E32" i="1"/>
  <c r="E31" i="1" s="1"/>
  <c r="E30" i="1" s="1"/>
  <c r="D123" i="2"/>
  <c r="F123" i="2"/>
  <c r="F120" i="2" s="1"/>
  <c r="G123" i="2"/>
  <c r="I123" i="2"/>
  <c r="J123" i="2"/>
  <c r="K123" i="2"/>
  <c r="L123" i="2"/>
  <c r="D122" i="2"/>
  <c r="F122" i="2"/>
  <c r="G122" i="2"/>
  <c r="H122" i="2"/>
  <c r="I122" i="2"/>
  <c r="J122" i="2"/>
  <c r="K122" i="2"/>
  <c r="L122" i="2"/>
  <c r="I12" i="1"/>
  <c r="J12" i="1"/>
  <c r="D12" i="1"/>
  <c r="F16" i="1"/>
  <c r="I16" i="1"/>
  <c r="J16" i="1"/>
  <c r="J31" i="1"/>
  <c r="K31" i="1"/>
  <c r="D31" i="1"/>
  <c r="F12" i="2" l="1"/>
  <c r="F8" i="2"/>
  <c r="D28" i="3"/>
  <c r="G31" i="3"/>
  <c r="E18" i="2"/>
  <c r="E14" i="2"/>
  <c r="E66" i="2"/>
  <c r="E62" i="2"/>
  <c r="E29" i="1"/>
  <c r="E117" i="2"/>
  <c r="D51" i="3"/>
  <c r="F60" i="2"/>
  <c r="F12" i="1"/>
  <c r="F11" i="1" s="1"/>
  <c r="F8" i="1" s="1"/>
  <c r="F9" i="2"/>
  <c r="F18" i="2"/>
  <c r="G12" i="2"/>
  <c r="H12" i="1"/>
  <c r="G18" i="2"/>
  <c r="G12" i="1"/>
  <c r="G11" i="1" s="1"/>
  <c r="G9" i="1" s="1"/>
  <c r="F21" i="1"/>
  <c r="H66" i="2"/>
  <c r="F66" i="2"/>
  <c r="G62" i="2"/>
  <c r="G8" i="2" s="1"/>
  <c r="D11" i="3"/>
  <c r="G9" i="2"/>
  <c r="G6" i="2" s="1"/>
  <c r="L6" i="2"/>
  <c r="L12" i="2"/>
  <c r="L18" i="2"/>
  <c r="H18" i="2"/>
  <c r="D11" i="1"/>
  <c r="D8" i="1" s="1"/>
  <c r="J11" i="1"/>
  <c r="J8" i="1" s="1"/>
  <c r="L42" i="2"/>
  <c r="H42" i="2"/>
  <c r="L16" i="1"/>
  <c r="H16" i="1"/>
  <c r="K16" i="1"/>
  <c r="G16" i="1"/>
  <c r="I11" i="1"/>
  <c r="I8" i="1" s="1"/>
  <c r="I6" i="1" s="1"/>
  <c r="E11" i="1"/>
  <c r="K11" i="1"/>
  <c r="K9" i="1" s="1"/>
  <c r="L11" i="1"/>
  <c r="L9" i="1" s="1"/>
  <c r="L60" i="2"/>
  <c r="H60" i="2"/>
  <c r="I21" i="1"/>
  <c r="I20" i="1" s="1"/>
  <c r="I19" i="1" s="1"/>
  <c r="I7" i="1" s="1"/>
  <c r="E21" i="1"/>
  <c r="E20" i="1" s="1"/>
  <c r="E19" i="1" s="1"/>
  <c r="E7" i="1" s="1"/>
  <c r="L21" i="1"/>
  <c r="L20" i="1" s="1"/>
  <c r="L19" i="1" s="1"/>
  <c r="L7" i="1" s="1"/>
  <c r="H21" i="1"/>
  <c r="K21" i="1"/>
  <c r="K20" i="1" s="1"/>
  <c r="K19" i="1" s="1"/>
  <c r="K7" i="1" s="1"/>
  <c r="G21" i="1"/>
  <c r="G20" i="1" s="1"/>
  <c r="G19" i="1" s="1"/>
  <c r="D20" i="1"/>
  <c r="D19" i="1" s="1"/>
  <c r="J20" i="1"/>
  <c r="J19" i="1" s="1"/>
  <c r="J7" i="1" s="1"/>
  <c r="F20" i="1"/>
  <c r="F19" i="1" s="1"/>
  <c r="F7" i="1" s="1"/>
  <c r="F6" i="1" s="1"/>
  <c r="D9" i="1"/>
  <c r="I9" i="1"/>
  <c r="F6" i="2" l="1"/>
  <c r="D17" i="3"/>
  <c r="E9" i="1"/>
  <c r="E8" i="1"/>
  <c r="E6" i="1" s="1"/>
  <c r="D27" i="3"/>
  <c r="E12" i="2"/>
  <c r="D44" i="3"/>
  <c r="G42" i="3" s="1"/>
  <c r="E8" i="2"/>
  <c r="D10" i="3" s="1"/>
  <c r="G8" i="3" s="1"/>
  <c r="E60" i="2"/>
  <c r="E9" i="2"/>
  <c r="E114" i="2"/>
  <c r="G48" i="3"/>
  <c r="F9" i="1"/>
  <c r="G60" i="2"/>
  <c r="J9" i="1"/>
  <c r="J6" i="1"/>
  <c r="L8" i="1"/>
  <c r="L6" i="1" s="1"/>
  <c r="K8" i="1"/>
  <c r="K6" i="1" s="1"/>
  <c r="G6" i="1"/>
  <c r="G25" i="3" l="1"/>
  <c r="C24" i="3"/>
  <c r="C41" i="3"/>
  <c r="D16" i="3"/>
  <c r="E6" i="2"/>
  <c r="C7" i="3" l="1"/>
  <c r="G14" i="3"/>
</calcChain>
</file>

<file path=xl/sharedStrings.xml><?xml version="1.0" encoding="utf-8"?>
<sst xmlns="http://schemas.openxmlformats.org/spreadsheetml/2006/main" count="358" uniqueCount="108">
  <si>
    <t>Статус</t>
  </si>
  <si>
    <t>Наименование муниципальной программы, подпрограммы муниципальной программы, основного мероприятия</t>
  </si>
  <si>
    <t>Ответственный исполнитель, соисполнители,</t>
  </si>
  <si>
    <t>Расходы (тыс. руб.), годы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</si>
  <si>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</si>
  <si>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</si>
  <si>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</si>
  <si>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</si>
  <si>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</si>
  <si>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</si>
  <si>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</si>
  <si>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</si>
  <si>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</si>
  <si>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Муниципальная</t>
  </si>
  <si>
    <t xml:space="preserve">программа </t>
  </si>
  <si>
    <t>Дорожное хозяйство и развитие транспортной системы</t>
  </si>
  <si>
    <t xml:space="preserve">Всего </t>
  </si>
  <si>
    <t>Отдел промышленности строительства и ЖКХ администрации муниципального района «Троицко-Печорский»</t>
  </si>
  <si>
    <t>Отдел экономического анализа и развития администрации муниципального района «Троицко-Печорский»</t>
  </si>
  <si>
    <t xml:space="preserve">Подпрограмма 1 </t>
  </si>
  <si>
    <t>Развитие транспортной инфраструктуры и транспортного обслуживания населения на территории муниципального района «Троицко-Печорский»</t>
  </si>
  <si>
    <t>Основное мероприятие 1.1</t>
  </si>
  <si>
    <t>Обеспечение транспортного обслуживания населения на внутрирайонных пригородных и междугородних маршрутах на территории муниципального района «Троицко-Печорский»</t>
  </si>
  <si>
    <t>Мероприятие 1.1.1</t>
  </si>
  <si>
    <t>Мероприятие 1.1.2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</si>
  <si>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</si>
  <si>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Основное мероприятие 1.2</t>
  </si>
  <si>
    <t>Возмещение выпадающих доходов организаций речного транспорта, осуществляющих грузопассажирские перевозки речным транспортом на паромных переправах во внутримуниципальном сообщении на территории Республики Коми.</t>
  </si>
  <si>
    <t>Основное мероприятие 1.3.</t>
  </si>
  <si>
    <t>Организация осуществления перевозок пассажиров и багажа воздушным транспортом.</t>
  </si>
  <si>
    <t>Мероприятие 1.3.1</t>
  </si>
  <si>
    <t>Организация осуществления перевозок пассажиров и багажа воздушным транспортом</t>
  </si>
  <si>
    <t>Мероприятие 1.3.2.</t>
  </si>
  <si>
    <t>Организация и оборудование муниципальных посадочных площадок, используемых для приема вертолетов, осуществляющих перевозки пассажиров и багажа в труднодоступных населенных пунктах</t>
  </si>
  <si>
    <t xml:space="preserve">Подпрограмма 2 </t>
  </si>
  <si>
    <t>Дорожное хозяйство</t>
  </si>
  <si>
    <t>Всего</t>
  </si>
  <si>
    <t>Основное мероприятие 2.1.</t>
  </si>
  <si>
    <t>Содержание автомобильных дорог общего пользования местного значения.</t>
  </si>
  <si>
    <t>Мероприятие 2.1.1.</t>
  </si>
  <si>
    <t>Содержание автомобильных дорог общего пользования местного значения в границах муниципального района.</t>
  </si>
  <si>
    <t>Мероприятие 2.1.2.</t>
  </si>
  <si>
    <t>Мероприятие 2.1.3.</t>
  </si>
  <si>
    <t>Оборудование и содержание ледовых переправ и зимних автомобильных дорог общего пользования местного значения.</t>
  </si>
  <si>
    <t>Мероприятие 2.1.4.</t>
  </si>
  <si>
    <t>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</si>
  <si>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Основное мероприятие 2.2.</t>
  </si>
  <si>
    <t>Осуществление иных мероприятий в отношении автомобильных дорог общего пользования местного значения.</t>
  </si>
  <si>
    <t>Основное мероприятие 2.3.</t>
  </si>
  <si>
    <t>Реконструкция, капитальный ремонт и ремонт автомобильных дорог общего пользования местного значения.</t>
  </si>
  <si>
    <t>Основное мероприятие 2.4.</t>
  </si>
  <si>
    <t>Реализация народных проектов в сфере дорожной деятельности, прошедших отбор в рамках проекта «Народный бюджет».</t>
  </si>
  <si>
    <t>Подпрограмма 3</t>
  </si>
  <si>
    <t>Безопасность дорожного движения</t>
  </si>
  <si>
    <t>Основное мероприятие 3.1.</t>
  </si>
  <si>
    <t>Обеспечение безопасности на автомобильных дорогах.</t>
  </si>
  <si>
    <t>Мероприятие 3.1.1.</t>
  </si>
  <si>
    <t>Мероприятие 3.1.2.</t>
  </si>
  <si>
    <t>Проведение районного конкурса «Водитель года».</t>
  </si>
  <si>
    <t>Ресурсное обеспечение
и прогнозная (справочная) оценка расходов средств
на реализацию целей муниципальной программы за счет бюджета
муниципального района «Троицко-Печорский» (с учетом средств межбюджетных трансфертов)</t>
  </si>
  <si>
    <t>Наименование муниципальной программы, подпрограммы муниципальной программы, основного мероприятия подпрограммы</t>
  </si>
  <si>
    <t>Источник финансирования</t>
  </si>
  <si>
    <t>Оценка расходов, тыс. руб.</t>
  </si>
  <si>
    <t>Муниципальная программа</t>
  </si>
  <si>
    <t>Всего: в том числе:</t>
  </si>
  <si>
    <t>федеральный бюджет</t>
  </si>
  <si>
    <t>республиканский бюджет Республики Коми</t>
  </si>
  <si>
    <t xml:space="preserve">бюджет МР «Троицко-Печорский» </t>
  </si>
  <si>
    <t>средства от приносящей доход деятельности</t>
  </si>
  <si>
    <t>юридические лица</t>
  </si>
  <si>
    <t>Подпрограмма 1</t>
  </si>
  <si>
    <t>Всего: В том числе:</t>
  </si>
  <si>
    <t>бюджет МР «Троицко-Печорский»</t>
  </si>
  <si>
    <t xml:space="preserve">юридические лица </t>
  </si>
  <si>
    <t>Мероприятие 1.1.1.</t>
  </si>
  <si>
    <t>Мероприятие 1.1.2.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</si>
  <si>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транспортом.</t>
  </si>
  <si>
    <t>Возмещение выпадающих доходов организаций речного транспорта, осуществляющих грузопассажирские перевозки речным транспортом на паромных переправах во внутримуниципальном сообщении на территории Республики Коми</t>
  </si>
  <si>
    <t>Основное мероприятие 1.3</t>
  </si>
  <si>
    <t>Мероприятие 1.3.1.</t>
  </si>
  <si>
    <t>Организация и оборудование муниципальных посадочных площадок, используемых для приема вертолетов, осуществляющих перевозки пассажиров и багажа в труднодоступные населенные пункты.</t>
  </si>
  <si>
    <t>Подпрограмма 2</t>
  </si>
  <si>
    <t xml:space="preserve">Содержание автомобильных дорог общего пользования местного значения </t>
  </si>
  <si>
    <t>Мероприятие 2.1.1</t>
  </si>
  <si>
    <t>Содержание автомобильных дорог общего пользования местного значения в границах муниципального района</t>
  </si>
  <si>
    <t>Содержание автомобильных дорог общего пользования местного значения</t>
  </si>
  <si>
    <t>Оборудование и содержание ледовых переправ и зимних автомобильных дорог общего пользования местного значения</t>
  </si>
  <si>
    <t>Осуществление иных мероприятий в отношении автомобильных дорог общего пользования местного значения</t>
  </si>
  <si>
    <t>Реконструкция, капитальный ремонт и ремонт автомобильных дорог общего пользования местного значения</t>
  </si>
  <si>
    <t>Обеспечение безопасности на автомобильных дорогах</t>
  </si>
  <si>
    <t>Мероприятие 3.1.1</t>
  </si>
  <si>
    <t>Мероприятие 3.1.2</t>
  </si>
  <si>
    <t>Ресурсное обеспечение
и прогнозная (справочная) оценка расходов бюджета
МР «Троицко-Печорский» на реализацию 
целей муниципальной программы 
(с учетом средств межбюджетных трансфертов)</t>
  </si>
  <si>
    <t>рублей.</t>
  </si>
  <si>
    <t xml:space="preserve">Общий объем финансирования Программы на 2022 - 2026 годы составит -  </t>
  </si>
  <si>
    <t>за счет республиканского бюджета Республики Коми:</t>
  </si>
  <si>
    <t>за счет средств бюджета МР «Троицко-Печорский»:</t>
  </si>
  <si>
    <t>Объемы финансирования муниципальной программы</t>
  </si>
  <si>
    <t xml:space="preserve">           1. В паспорте муниципальной программы муниципального района «Троицко-Печорский» «Дорожное хозяйство и развитие транспортной системы» раздел таблицы: «Объемы финансирования муниципальной программы» изложить в новой редакции:</t>
  </si>
  <si>
    <t>Изменения, вносимые в постановление администрации муниципального района «Троицко-Печорский» от 30 декабря 2021 г. № 12/1511 «Об утверждении муниципальной программы муниципального района «Троицко-Печорский» «Дорожное хозяйство и развитие транспортной системы»</t>
  </si>
  <si>
    <t xml:space="preserve">          2. В паспорте подпрограммы 1 «Развитие транспортной инфраструктуры и транспортного обслуживания населения на территории муниципального района «Троицко-Печорский»» раздел таблицы: «Объем финансирования подпрограммы» изложить в новой редакции:</t>
  </si>
  <si>
    <t xml:space="preserve">Общий объем финансирования Подпрограммы на 2022 - 2026 годы составит -  </t>
  </si>
  <si>
    <t xml:space="preserve">    3. В паспорте подпрограммы 2 «Дорожное хозяйство» раздел таблицы: «Объем финансирования подпрограммы» изложить в новой редакции:</t>
  </si>
  <si>
    <t xml:space="preserve">     4. Таблицу № 3 «Ресурсное обеспечение и прогнозная (справочная) оценка расходов средств на реализацию целей муниципальной программы за счет бюджета муниципального района «Троицко-Печорский» (с учетом средств межбюджетных трансфертов)» изложить в новой редакции согласно приложению № 1 к настоящим изменениям.</t>
  </si>
  <si>
    <t xml:space="preserve">      5. Таблицу № 4 «Ресурсное обеспечение и прогнозная (справочная) оценка расходов бюджета МР «Троицко-Печорский» на реализацию целей муниципальной программы (с учетом средств межбюджетных трансфертов) изложить в новой редакции» изложить в новой редакции согласно приложению № 2 к настоящим изменениям.</t>
  </si>
  <si>
    <t xml:space="preserve">Приложение 
к постановлению
администрации муниципального
района «Троицко-Печорский»
 № 10/1102 от 28 октября 2024      </t>
  </si>
  <si>
    <t>Приложение № 1 к постановлению
 № 10/1102 от 28 октября 2024 
"Таблица № 3</t>
  </si>
  <si>
    <t>Приложение № 2 к постановлению
 № 10/1102 от 28 октября 2024  
"Таблица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</si>
</sst>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vertical="top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4" fontId="1" fillId="0" borderId="9" xfId="0" applyNumberFormat="1" applyFont="1" applyBorder="1" applyAlignment="1">
      <alignment horizontal="center" vertical="top" wrapText="1"/>
    </xf>
    <xf numFmtId="4" fontId="1" fillId="0" borderId="1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0" fillId="0" borderId="0" xfId="0" applyBorder="1"/>
    <xf numFmtId="0" fontId="0" fillId="0" borderId="13" xfId="0" applyBorder="1"/>
    <xf numFmtId="0" fontId="0" fillId="0" borderId="0" xfId="0" applyBorder="1" applyAlignment="1">
      <alignment vertical="top"/>
    </xf>
    <xf numFmtId="0" fontId="1" fillId="0" borderId="2" xfId="0" applyFont="1" applyBorder="1" applyAlignment="1">
      <alignment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8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vertical="center" wrapText="1"/>
    </xf>
    <xf numFmtId="0" fontId="0" fillId="0" borderId="11" xfId="0" applyBorder="1"/>
    <xf numFmtId="4" fontId="3" fillId="0" borderId="13" xfId="0" applyNumberFormat="1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3" xfId="0" applyFont="1" applyBorder="1" applyAlignment="1">
      <alignment horizontal="right"/>
    </xf>
    <xf numFmtId="4" fontId="3" fillId="0" borderId="0" xfId="0" applyNumberFormat="1" applyFont="1" applyBorder="1"/>
    <xf numFmtId="0" fontId="3" fillId="0" borderId="0" xfId="0" applyFont="1" applyBorder="1"/>
    <xf numFmtId="0" fontId="0" fillId="0" borderId="4" xfId="0" applyBorder="1"/>
    <xf numFmtId="4" fontId="3" fillId="0" borderId="0" xfId="0" applyNumberFormat="1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4" fontId="3" fillId="0" borderId="11" xfId="0" applyNumberFormat="1" applyFont="1" applyBorder="1" applyAlignment="1">
      <alignment horizontal="right"/>
    </xf>
    <xf numFmtId="0" fontId="3" fillId="0" borderId="11" xfId="0" applyFont="1" applyBorder="1"/>
    <xf numFmtId="0" fontId="0" fillId="0" borderId="5" xfId="0" applyBorder="1"/>
    <xf numFmtId="0" fontId="3" fillId="0" borderId="4" xfId="0" applyFont="1" applyBorder="1" applyAlignment="1"/>
    <xf numFmtId="4" fontId="3" fillId="0" borderId="0" xfId="0" applyNumberFormat="1" applyFont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4" fontId="3" fillId="2" borderId="11" xfId="0" applyNumberFormat="1" applyFont="1" applyFill="1" applyBorder="1" applyAlignment="1">
      <alignment horizontal="right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top" wrapText="1"/>
    </xf>
    <xf numFmtId="4" fontId="1" fillId="2" borderId="1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8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" fillId="0" borderId="0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top" wrapText="1"/>
    </xf>
    <xf numFmtId="0" fontId="1" fillId="0" borderId="14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zoomScaleSheetLayoutView="110" workbookViewId="0">
      <selection activeCell="F1" sqref="F1:H1"/>
    </sheetView>
  </sheetViews>
  <sheetFormatPr defaultRowHeight="15" x14ac:dyDescent="0.25"/>
  <cols>
    <col min="3" max="3" width="17" customWidth="1"/>
    <col min="4" max="4" width="14.85546875" customWidth="1"/>
    <col min="5" max="5" width="12.28515625" customWidth="1"/>
    <col min="7" max="7" width="17.42578125" customWidth="1"/>
    <col min="8" max="8" width="13.28515625" customWidth="1"/>
  </cols>
  <sheetData>
    <row r="1" spans="1:8" ht="78.75" customHeight="1" x14ac:dyDescent="0.25">
      <c r="F1" s="63" t="s">
        <v>105</v>
      </c>
      <c r="G1" s="64"/>
      <c r="H1" s="64"/>
    </row>
    <row r="3" spans="1:8" ht="60" customHeight="1" x14ac:dyDescent="0.25">
      <c r="A3" s="62" t="s">
        <v>99</v>
      </c>
      <c r="B3" s="62"/>
      <c r="C3" s="62"/>
      <c r="D3" s="62"/>
      <c r="E3" s="62"/>
      <c r="F3" s="62"/>
      <c r="G3" s="62"/>
      <c r="H3" s="62"/>
    </row>
    <row r="5" spans="1:8" ht="53.25" customHeight="1" x14ac:dyDescent="0.25">
      <c r="A5" s="74" t="s">
        <v>98</v>
      </c>
      <c r="B5" s="75"/>
      <c r="C5" s="75"/>
      <c r="D5" s="75"/>
      <c r="E5" s="75"/>
      <c r="F5" s="75"/>
      <c r="G5" s="75"/>
      <c r="H5" s="76"/>
    </row>
    <row r="6" spans="1:8" ht="15.75" customHeight="1" x14ac:dyDescent="0.25">
      <c r="A6" s="65" t="s">
        <v>97</v>
      </c>
      <c r="B6" s="66"/>
      <c r="C6" s="71" t="s">
        <v>94</v>
      </c>
      <c r="D6" s="72"/>
      <c r="E6" s="72"/>
      <c r="F6" s="72"/>
      <c r="G6" s="72"/>
      <c r="H6" s="73"/>
    </row>
    <row r="7" spans="1:8" ht="15.75" x14ac:dyDescent="0.25">
      <c r="A7" s="67"/>
      <c r="B7" s="68"/>
      <c r="C7" s="38">
        <f>D9+D10+D11+D12+D13+D15+D16+D17+D18+D19</f>
        <v>326901787.49000007</v>
      </c>
      <c r="D7" s="39" t="s">
        <v>93</v>
      </c>
      <c r="E7" s="25"/>
      <c r="F7" s="39"/>
      <c r="G7" s="39"/>
      <c r="H7" s="40"/>
    </row>
    <row r="8" spans="1:8" ht="15.75" x14ac:dyDescent="0.25">
      <c r="A8" s="67"/>
      <c r="B8" s="68"/>
      <c r="C8" s="77" t="s">
        <v>95</v>
      </c>
      <c r="D8" s="78"/>
      <c r="E8" s="78"/>
      <c r="F8" s="78"/>
      <c r="G8" s="51">
        <f>D9+D10+D11+D12+D13</f>
        <v>168911033.55000001</v>
      </c>
      <c r="H8" s="50" t="s">
        <v>93</v>
      </c>
    </row>
    <row r="9" spans="1:8" ht="15.75" x14ac:dyDescent="0.25">
      <c r="A9" s="67"/>
      <c r="B9" s="68"/>
      <c r="C9" s="41" t="s">
        <v>4</v>
      </c>
      <c r="D9" s="42">
        <f>'Таблица № 4'!D8</f>
        <v>53303028.900000006</v>
      </c>
      <c r="E9" s="43" t="s">
        <v>93</v>
      </c>
      <c r="F9" s="25"/>
      <c r="G9" s="25"/>
      <c r="H9" s="44"/>
    </row>
    <row r="10" spans="1:8" ht="15.75" x14ac:dyDescent="0.25">
      <c r="A10" s="67"/>
      <c r="B10" s="68"/>
      <c r="C10" s="41" t="s">
        <v>5</v>
      </c>
      <c r="D10" s="42">
        <f>'Таблица № 4'!E8</f>
        <v>30939106.379999999</v>
      </c>
      <c r="E10" s="43" t="s">
        <v>93</v>
      </c>
      <c r="F10" s="25"/>
      <c r="G10" s="25"/>
      <c r="H10" s="44"/>
    </row>
    <row r="11" spans="1:8" ht="15.75" x14ac:dyDescent="0.25">
      <c r="A11" s="67"/>
      <c r="B11" s="68"/>
      <c r="C11" s="41" t="s">
        <v>6</v>
      </c>
      <c r="D11" s="45">
        <f>'Таблица № 4'!F8</f>
        <v>36716433.530000001</v>
      </c>
      <c r="E11" s="43" t="s">
        <v>93</v>
      </c>
      <c r="F11" s="25"/>
      <c r="G11" s="25"/>
      <c r="H11" s="44"/>
    </row>
    <row r="12" spans="1:8" ht="15.75" x14ac:dyDescent="0.25">
      <c r="A12" s="67"/>
      <c r="B12" s="68"/>
      <c r="C12" s="41" t="s">
        <v>7</v>
      </c>
      <c r="D12" s="45">
        <f>'Таблица № 4'!G8</f>
        <v>23940583.57</v>
      </c>
      <c r="E12" s="43" t="s">
        <v>93</v>
      </c>
      <c r="F12" s="25"/>
      <c r="G12" s="25"/>
      <c r="H12" s="44"/>
    </row>
    <row r="13" spans="1:8" ht="15.75" x14ac:dyDescent="0.25">
      <c r="A13" s="67"/>
      <c r="B13" s="68"/>
      <c r="C13" s="41" t="s">
        <v>8</v>
      </c>
      <c r="D13" s="52">
        <f>'Таблица № 4'!H8</f>
        <v>24011881.170000002</v>
      </c>
      <c r="E13" s="43" t="s">
        <v>93</v>
      </c>
      <c r="F13" s="25"/>
      <c r="G13" s="25"/>
      <c r="H13" s="44"/>
    </row>
    <row r="14" spans="1:8" ht="15.75" x14ac:dyDescent="0.25">
      <c r="A14" s="67"/>
      <c r="B14" s="68"/>
      <c r="C14" s="79" t="s">
        <v>96</v>
      </c>
      <c r="D14" s="80"/>
      <c r="E14" s="80"/>
      <c r="F14" s="80"/>
      <c r="G14" s="51">
        <f>D15+D16+D17+D18+D19</f>
        <v>157990753.94</v>
      </c>
      <c r="H14" s="50" t="s">
        <v>93</v>
      </c>
    </row>
    <row r="15" spans="1:8" ht="15.75" x14ac:dyDescent="0.25">
      <c r="A15" s="67"/>
      <c r="B15" s="68"/>
      <c r="C15" s="41" t="s">
        <v>4</v>
      </c>
      <c r="D15" s="45">
        <f>'Таблица № 4'!D9</f>
        <v>26081248.369999997</v>
      </c>
      <c r="E15" s="43" t="s">
        <v>93</v>
      </c>
      <c r="F15" s="25"/>
      <c r="G15" s="25"/>
      <c r="H15" s="44"/>
    </row>
    <row r="16" spans="1:8" ht="15.75" x14ac:dyDescent="0.25">
      <c r="A16" s="67"/>
      <c r="B16" s="68"/>
      <c r="C16" s="41" t="s">
        <v>5</v>
      </c>
      <c r="D16" s="45">
        <f>'Таблица № 4'!E9</f>
        <v>35122361.390000001</v>
      </c>
      <c r="E16" s="43" t="s">
        <v>93</v>
      </c>
      <c r="F16" s="25"/>
      <c r="G16" s="25"/>
      <c r="H16" s="44"/>
    </row>
    <row r="17" spans="1:8" ht="15.75" x14ac:dyDescent="0.25">
      <c r="A17" s="67"/>
      <c r="B17" s="68"/>
      <c r="C17" s="41" t="s">
        <v>6</v>
      </c>
      <c r="D17" s="45">
        <f>'Таблица № 4'!F9</f>
        <v>39380827.159999996</v>
      </c>
      <c r="E17" s="43" t="s">
        <v>93</v>
      </c>
      <c r="F17" s="25"/>
      <c r="G17" s="25"/>
      <c r="H17" s="44"/>
    </row>
    <row r="18" spans="1:8" ht="15.75" x14ac:dyDescent="0.25">
      <c r="A18" s="67"/>
      <c r="B18" s="68"/>
      <c r="C18" s="41" t="s">
        <v>7</v>
      </c>
      <c r="D18" s="45">
        <f>'Таблица № 4'!G9</f>
        <v>28575584.219999999</v>
      </c>
      <c r="E18" s="43" t="s">
        <v>93</v>
      </c>
      <c r="F18" s="25"/>
      <c r="G18" s="25"/>
      <c r="H18" s="44"/>
    </row>
    <row r="19" spans="1:8" ht="15.75" x14ac:dyDescent="0.25">
      <c r="A19" s="69"/>
      <c r="B19" s="70"/>
      <c r="C19" s="46" t="s">
        <v>8</v>
      </c>
      <c r="D19" s="53">
        <f>'Таблица № 4'!H9</f>
        <v>28830732.800000001</v>
      </c>
      <c r="E19" s="48" t="s">
        <v>93</v>
      </c>
      <c r="F19" s="37"/>
      <c r="G19" s="37"/>
      <c r="H19" s="49"/>
    </row>
    <row r="21" spans="1:8" ht="51" customHeight="1" x14ac:dyDescent="0.25">
      <c r="A21" s="61" t="s">
        <v>100</v>
      </c>
      <c r="B21" s="61"/>
      <c r="C21" s="61"/>
      <c r="D21" s="61"/>
      <c r="E21" s="61"/>
      <c r="F21" s="61"/>
      <c r="G21" s="61"/>
      <c r="H21" s="61"/>
    </row>
    <row r="23" spans="1:8" ht="15.75" customHeight="1" x14ac:dyDescent="0.25">
      <c r="A23" s="65" t="s">
        <v>97</v>
      </c>
      <c r="B23" s="66"/>
      <c r="C23" s="71" t="s">
        <v>101</v>
      </c>
      <c r="D23" s="72"/>
      <c r="E23" s="72"/>
      <c r="F23" s="72"/>
      <c r="G23" s="72"/>
      <c r="H23" s="73"/>
    </row>
    <row r="24" spans="1:8" ht="15.75" x14ac:dyDescent="0.25">
      <c r="A24" s="67"/>
      <c r="B24" s="68"/>
      <c r="C24" s="38">
        <f>D26+D27+D28+D29+D30+D32+D33+D34+D35+D36</f>
        <v>121567221.33</v>
      </c>
      <c r="D24" s="39" t="s">
        <v>93</v>
      </c>
      <c r="E24" s="25"/>
      <c r="F24" s="39"/>
      <c r="G24" s="39"/>
      <c r="H24" s="40"/>
    </row>
    <row r="25" spans="1:8" ht="15.75" x14ac:dyDescent="0.25">
      <c r="A25" s="67"/>
      <c r="B25" s="68"/>
      <c r="C25" s="77" t="s">
        <v>95</v>
      </c>
      <c r="D25" s="78"/>
      <c r="E25" s="78"/>
      <c r="F25" s="78"/>
      <c r="G25" s="51">
        <f>D26+D27+D28+D29+D30</f>
        <v>61725730.699999988</v>
      </c>
      <c r="H25" s="50" t="s">
        <v>93</v>
      </c>
    </row>
    <row r="26" spans="1:8" ht="15.75" x14ac:dyDescent="0.25">
      <c r="A26" s="67"/>
      <c r="B26" s="68"/>
      <c r="C26" s="41" t="s">
        <v>4</v>
      </c>
      <c r="D26" s="42">
        <f>'Таблица № 4'!D14</f>
        <v>17913014.25</v>
      </c>
      <c r="E26" s="43" t="s">
        <v>93</v>
      </c>
      <c r="F26" s="25"/>
      <c r="G26" s="25"/>
      <c r="H26" s="44"/>
    </row>
    <row r="27" spans="1:8" ht="15.75" x14ac:dyDescent="0.25">
      <c r="A27" s="67"/>
      <c r="B27" s="68"/>
      <c r="C27" s="41" t="s">
        <v>5</v>
      </c>
      <c r="D27" s="42">
        <f>'Таблица № 4'!E14</f>
        <v>15716349.02</v>
      </c>
      <c r="E27" s="43" t="s">
        <v>93</v>
      </c>
      <c r="F27" s="25"/>
      <c r="G27" s="25"/>
      <c r="H27" s="44"/>
    </row>
    <row r="28" spans="1:8" ht="15.75" x14ac:dyDescent="0.25">
      <c r="A28" s="67"/>
      <c r="B28" s="68"/>
      <c r="C28" s="41" t="s">
        <v>6</v>
      </c>
      <c r="D28" s="45">
        <f>'Таблица № 4'!F14</f>
        <v>10044211.43</v>
      </c>
      <c r="E28" s="43" t="s">
        <v>93</v>
      </c>
      <c r="F28" s="25"/>
      <c r="G28" s="25"/>
      <c r="H28" s="44"/>
    </row>
    <row r="29" spans="1:8" ht="15.75" x14ac:dyDescent="0.25">
      <c r="A29" s="67"/>
      <c r="B29" s="68"/>
      <c r="C29" s="41" t="s">
        <v>7</v>
      </c>
      <c r="D29" s="45">
        <f>'Таблица № 4'!G14</f>
        <v>8990429.1999999993</v>
      </c>
      <c r="E29" s="43" t="s">
        <v>93</v>
      </c>
      <c r="F29" s="25"/>
      <c r="G29" s="25"/>
      <c r="H29" s="44"/>
    </row>
    <row r="30" spans="1:8" ht="15.75" x14ac:dyDescent="0.25">
      <c r="A30" s="67"/>
      <c r="B30" s="68"/>
      <c r="C30" s="41" t="s">
        <v>8</v>
      </c>
      <c r="D30" s="45">
        <f>'Таблица № 4'!H14</f>
        <v>9061726.8000000007</v>
      </c>
      <c r="E30" s="43" t="s">
        <v>93</v>
      </c>
      <c r="F30" s="25"/>
      <c r="G30" s="25"/>
      <c r="H30" s="44"/>
    </row>
    <row r="31" spans="1:8" ht="15.75" x14ac:dyDescent="0.25">
      <c r="A31" s="67"/>
      <c r="B31" s="68"/>
      <c r="C31" s="77" t="s">
        <v>96</v>
      </c>
      <c r="D31" s="78"/>
      <c r="E31" s="78"/>
      <c r="F31" s="78"/>
      <c r="G31" s="51">
        <f>D32+D33+D34+D35+D36</f>
        <v>59841490.629999995</v>
      </c>
      <c r="H31" s="50" t="s">
        <v>93</v>
      </c>
    </row>
    <row r="32" spans="1:8" ht="15.75" x14ac:dyDescent="0.25">
      <c r="A32" s="67"/>
      <c r="B32" s="68"/>
      <c r="C32" s="41" t="s">
        <v>4</v>
      </c>
      <c r="D32" s="45">
        <f>'Таблица № 4'!D15</f>
        <v>14237144.76</v>
      </c>
      <c r="E32" s="43" t="s">
        <v>93</v>
      </c>
      <c r="F32" s="25"/>
      <c r="G32" s="25"/>
      <c r="H32" s="44"/>
    </row>
    <row r="33" spans="1:8" ht="15.75" x14ac:dyDescent="0.25">
      <c r="A33" s="67"/>
      <c r="B33" s="68"/>
      <c r="C33" s="41" t="s">
        <v>5</v>
      </c>
      <c r="D33" s="45">
        <f>'Таблица № 4'!E15</f>
        <v>16850905.620000001</v>
      </c>
      <c r="E33" s="43" t="s">
        <v>93</v>
      </c>
      <c r="F33" s="25"/>
      <c r="G33" s="25"/>
      <c r="H33" s="44"/>
    </row>
    <row r="34" spans="1:8" ht="15.75" x14ac:dyDescent="0.25">
      <c r="A34" s="67"/>
      <c r="B34" s="68"/>
      <c r="C34" s="41" t="s">
        <v>6</v>
      </c>
      <c r="D34" s="45">
        <f>'Таблица № 4'!F15</f>
        <v>10374272.23</v>
      </c>
      <c r="E34" s="43" t="s">
        <v>93</v>
      </c>
      <c r="F34" s="25"/>
      <c r="G34" s="25"/>
      <c r="H34" s="44"/>
    </row>
    <row r="35" spans="1:8" ht="15.75" x14ac:dyDescent="0.25">
      <c r="A35" s="67"/>
      <c r="B35" s="68"/>
      <c r="C35" s="41" t="s">
        <v>7</v>
      </c>
      <c r="D35" s="45">
        <f>'Таблица № 4'!G15</f>
        <v>9317441.2200000007</v>
      </c>
      <c r="E35" s="43" t="s">
        <v>93</v>
      </c>
      <c r="F35" s="25"/>
      <c r="G35" s="25"/>
      <c r="H35" s="44"/>
    </row>
    <row r="36" spans="1:8" ht="15.75" x14ac:dyDescent="0.25">
      <c r="A36" s="69"/>
      <c r="B36" s="70"/>
      <c r="C36" s="46" t="s">
        <v>8</v>
      </c>
      <c r="D36" s="47">
        <f>'Таблица № 4'!H15</f>
        <v>9061726.8000000007</v>
      </c>
      <c r="E36" s="48" t="s">
        <v>93</v>
      </c>
      <c r="F36" s="37"/>
      <c r="G36" s="37"/>
      <c r="H36" s="49"/>
    </row>
    <row r="38" spans="1:8" ht="39" customHeight="1" x14ac:dyDescent="0.25">
      <c r="A38" s="61" t="s">
        <v>102</v>
      </c>
      <c r="B38" s="61"/>
      <c r="C38" s="61"/>
      <c r="D38" s="61"/>
      <c r="E38" s="61"/>
      <c r="F38" s="61"/>
      <c r="G38" s="61"/>
      <c r="H38" s="61"/>
    </row>
    <row r="40" spans="1:8" ht="15.75" x14ac:dyDescent="0.25">
      <c r="A40" s="65" t="s">
        <v>97</v>
      </c>
      <c r="B40" s="66"/>
      <c r="C40" s="71" t="s">
        <v>101</v>
      </c>
      <c r="D40" s="72"/>
      <c r="E40" s="72"/>
      <c r="F40" s="72"/>
      <c r="G40" s="72"/>
      <c r="H40" s="73"/>
    </row>
    <row r="41" spans="1:8" ht="15.75" x14ac:dyDescent="0.25">
      <c r="A41" s="67"/>
      <c r="B41" s="68"/>
      <c r="C41" s="38">
        <f>D43+D44+D45+D46+D47+D49+D50+D51+D52+D53</f>
        <v>205225126.16000003</v>
      </c>
      <c r="D41" s="39" t="s">
        <v>93</v>
      </c>
      <c r="E41" s="25"/>
      <c r="F41" s="39"/>
      <c r="G41" s="39"/>
      <c r="H41" s="40"/>
    </row>
    <row r="42" spans="1:8" ht="15.75" x14ac:dyDescent="0.25">
      <c r="A42" s="67"/>
      <c r="B42" s="68"/>
      <c r="C42" s="77" t="s">
        <v>95</v>
      </c>
      <c r="D42" s="78"/>
      <c r="E42" s="78"/>
      <c r="F42" s="78"/>
      <c r="G42" s="51">
        <f>D43+D44+D45+D46+D47</f>
        <v>107185302.85000001</v>
      </c>
      <c r="H42" s="50" t="s">
        <v>93</v>
      </c>
    </row>
    <row r="43" spans="1:8" ht="15.75" x14ac:dyDescent="0.25">
      <c r="A43" s="67"/>
      <c r="B43" s="68"/>
      <c r="C43" s="41" t="s">
        <v>4</v>
      </c>
      <c r="D43" s="42">
        <f>'Таблица № 4'!D62</f>
        <v>35390014.650000006</v>
      </c>
      <c r="E43" s="43" t="s">
        <v>93</v>
      </c>
      <c r="F43" s="25"/>
      <c r="G43" s="25"/>
      <c r="H43" s="44"/>
    </row>
    <row r="44" spans="1:8" ht="15.75" x14ac:dyDescent="0.25">
      <c r="A44" s="67"/>
      <c r="B44" s="68"/>
      <c r="C44" s="41" t="s">
        <v>5</v>
      </c>
      <c r="D44" s="42">
        <f>'Таблица № 4'!E62</f>
        <v>15222757.359999999</v>
      </c>
      <c r="E44" s="43" t="s">
        <v>93</v>
      </c>
      <c r="F44" s="25"/>
      <c r="G44" s="25"/>
      <c r="H44" s="44"/>
    </row>
    <row r="45" spans="1:8" ht="15.75" x14ac:dyDescent="0.25">
      <c r="A45" s="67"/>
      <c r="B45" s="68"/>
      <c r="C45" s="41" t="s">
        <v>6</v>
      </c>
      <c r="D45" s="45">
        <f>'Таблица № 4'!F62</f>
        <v>26672222.099999998</v>
      </c>
      <c r="E45" s="43" t="s">
        <v>93</v>
      </c>
      <c r="F45" s="25"/>
      <c r="G45" s="25"/>
      <c r="H45" s="44"/>
    </row>
    <row r="46" spans="1:8" ht="15.75" x14ac:dyDescent="0.25">
      <c r="A46" s="67"/>
      <c r="B46" s="68"/>
      <c r="C46" s="41" t="s">
        <v>7</v>
      </c>
      <c r="D46" s="45">
        <f>'Таблица № 4'!G62</f>
        <v>14950154.369999999</v>
      </c>
      <c r="E46" s="43" t="s">
        <v>93</v>
      </c>
      <c r="F46" s="25"/>
      <c r="G46" s="25"/>
      <c r="H46" s="44"/>
    </row>
    <row r="47" spans="1:8" ht="15.75" x14ac:dyDescent="0.25">
      <c r="A47" s="67"/>
      <c r="B47" s="68"/>
      <c r="C47" s="41" t="s">
        <v>8</v>
      </c>
      <c r="D47" s="45">
        <f>'Таблица № 4'!H62</f>
        <v>14950154.369999999</v>
      </c>
      <c r="E47" s="43" t="s">
        <v>93</v>
      </c>
      <c r="F47" s="25"/>
      <c r="G47" s="25"/>
      <c r="H47" s="44"/>
    </row>
    <row r="48" spans="1:8" ht="15.75" x14ac:dyDescent="0.25">
      <c r="A48" s="67"/>
      <c r="B48" s="68"/>
      <c r="C48" s="77" t="s">
        <v>96</v>
      </c>
      <c r="D48" s="78"/>
      <c r="E48" s="78"/>
      <c r="F48" s="78"/>
      <c r="G48" s="51">
        <f>D49+D50+D51+D52+D53</f>
        <v>98039823.310000002</v>
      </c>
      <c r="H48" s="50" t="s">
        <v>93</v>
      </c>
    </row>
    <row r="49" spans="1:8" ht="15.75" x14ac:dyDescent="0.25">
      <c r="A49" s="67"/>
      <c r="B49" s="68"/>
      <c r="C49" s="41" t="s">
        <v>4</v>
      </c>
      <c r="D49" s="45">
        <f>'Таблица № 4'!D63</f>
        <v>11844103.609999998</v>
      </c>
      <c r="E49" s="43" t="s">
        <v>93</v>
      </c>
      <c r="F49" s="25"/>
      <c r="G49" s="25"/>
      <c r="H49" s="44"/>
    </row>
    <row r="50" spans="1:8" ht="15.75" x14ac:dyDescent="0.25">
      <c r="A50" s="67"/>
      <c r="B50" s="68"/>
      <c r="C50" s="41" t="s">
        <v>5</v>
      </c>
      <c r="D50" s="45">
        <f>'Таблица № 4'!E63</f>
        <v>18252015.770000003</v>
      </c>
      <c r="E50" s="43" t="s">
        <v>93</v>
      </c>
      <c r="F50" s="25"/>
      <c r="G50" s="25"/>
      <c r="H50" s="44"/>
    </row>
    <row r="51" spans="1:8" ht="15.75" x14ac:dyDescent="0.25">
      <c r="A51" s="67"/>
      <c r="B51" s="68"/>
      <c r="C51" s="41" t="s">
        <v>6</v>
      </c>
      <c r="D51" s="45">
        <f>'Таблица № 4'!F63</f>
        <v>28976554.93</v>
      </c>
      <c r="E51" s="43" t="s">
        <v>93</v>
      </c>
      <c r="F51" s="25"/>
      <c r="G51" s="25"/>
      <c r="H51" s="44"/>
    </row>
    <row r="52" spans="1:8" ht="15.75" x14ac:dyDescent="0.25">
      <c r="A52" s="67"/>
      <c r="B52" s="68"/>
      <c r="C52" s="41" t="s">
        <v>7</v>
      </c>
      <c r="D52" s="45">
        <f>'Таблица № 4'!G63</f>
        <v>19228143</v>
      </c>
      <c r="E52" s="43" t="s">
        <v>93</v>
      </c>
      <c r="F52" s="25"/>
      <c r="G52" s="25"/>
      <c r="H52" s="44"/>
    </row>
    <row r="53" spans="1:8" ht="15.75" x14ac:dyDescent="0.25">
      <c r="A53" s="69"/>
      <c r="B53" s="70"/>
      <c r="C53" s="46" t="s">
        <v>8</v>
      </c>
      <c r="D53" s="47">
        <f>'Таблица № 4'!H63</f>
        <v>19739006</v>
      </c>
      <c r="E53" s="48" t="s">
        <v>93</v>
      </c>
      <c r="F53" s="37"/>
      <c r="G53" s="37"/>
      <c r="H53" s="49"/>
    </row>
    <row r="55" spans="1:8" ht="39" customHeight="1" x14ac:dyDescent="0.25">
      <c r="A55" s="61"/>
      <c r="B55" s="61"/>
      <c r="C55" s="61"/>
      <c r="D55" s="61"/>
      <c r="E55" s="61"/>
      <c r="F55" s="61"/>
      <c r="G55" s="61"/>
      <c r="H55" s="61"/>
    </row>
    <row r="57" spans="1:8" ht="15.75" x14ac:dyDescent="0.25">
      <c r="A57" s="65"/>
      <c r="B57" s="66"/>
      <c r="C57" s="71"/>
      <c r="D57" s="72"/>
      <c r="E57" s="72"/>
      <c r="F57" s="72"/>
      <c r="G57" s="72"/>
      <c r="H57" s="73"/>
    </row>
    <row r="58" spans="1:8" ht="15.75" x14ac:dyDescent="0.25">
      <c r="A58" s="67"/>
      <c r="B58" s="68"/>
      <c r="C58" s="38"/>
      <c r="D58" s="39"/>
      <c r="E58" s="25"/>
      <c r="F58" s="39"/>
      <c r="G58" s="39"/>
      <c r="H58" s="40"/>
    </row>
    <row r="59" spans="1:8" ht="15.75" x14ac:dyDescent="0.25">
      <c r="A59" s="67"/>
      <c r="B59" s="68"/>
      <c r="C59" s="77"/>
      <c r="D59" s="78"/>
      <c r="E59" s="78"/>
      <c r="F59" s="78"/>
      <c r="G59" s="51"/>
      <c r="H59" s="50"/>
    </row>
    <row r="60" spans="1:8" ht="15.75" x14ac:dyDescent="0.25">
      <c r="A60" s="67"/>
      <c r="B60" s="68"/>
      <c r="C60" s="41"/>
      <c r="D60" s="45"/>
      <c r="E60" s="43"/>
      <c r="F60" s="25"/>
      <c r="G60" s="25"/>
      <c r="H60" s="44"/>
    </row>
    <row r="61" spans="1:8" ht="15.75" x14ac:dyDescent="0.25">
      <c r="A61" s="67"/>
      <c r="B61" s="68"/>
      <c r="C61" s="41"/>
      <c r="D61" s="45"/>
      <c r="E61" s="43"/>
      <c r="F61" s="25"/>
      <c r="G61" s="25"/>
      <c r="H61" s="44"/>
    </row>
    <row r="62" spans="1:8" ht="15.75" x14ac:dyDescent="0.25">
      <c r="A62" s="67"/>
      <c r="B62" s="68"/>
      <c r="C62" s="41"/>
      <c r="D62" s="45"/>
      <c r="E62" s="43"/>
      <c r="F62" s="25"/>
      <c r="G62" s="25"/>
      <c r="H62" s="44"/>
    </row>
    <row r="63" spans="1:8" ht="15.75" x14ac:dyDescent="0.25">
      <c r="A63" s="67"/>
      <c r="B63" s="68"/>
      <c r="C63" s="41"/>
      <c r="D63" s="45"/>
      <c r="E63" s="43"/>
      <c r="F63" s="25"/>
      <c r="G63" s="25"/>
      <c r="H63" s="44"/>
    </row>
    <row r="64" spans="1:8" ht="15.75" x14ac:dyDescent="0.25">
      <c r="A64" s="69"/>
      <c r="B64" s="70"/>
      <c r="C64" s="46"/>
      <c r="D64" s="47"/>
      <c r="E64" s="48"/>
      <c r="F64" s="37"/>
      <c r="G64" s="37"/>
      <c r="H64" s="49"/>
    </row>
    <row r="66" spans="1:8" ht="72" customHeight="1" x14ac:dyDescent="0.25">
      <c r="A66" s="61" t="s">
        <v>103</v>
      </c>
      <c r="B66" s="61"/>
      <c r="C66" s="61"/>
      <c r="D66" s="61"/>
      <c r="E66" s="61"/>
      <c r="F66" s="61"/>
      <c r="G66" s="61"/>
      <c r="H66" s="61"/>
    </row>
    <row r="68" spans="1:8" ht="69.75" customHeight="1" x14ac:dyDescent="0.25">
      <c r="A68" s="61" t="s">
        <v>104</v>
      </c>
      <c r="B68" s="61"/>
      <c r="C68" s="61"/>
      <c r="D68" s="61"/>
      <c r="E68" s="61"/>
      <c r="F68" s="61"/>
      <c r="G68" s="61"/>
      <c r="H68" s="61"/>
    </row>
  </sheetData>
  <mergeCells count="23">
    <mergeCell ref="C48:F48"/>
    <mergeCell ref="C59:F59"/>
    <mergeCell ref="C8:F8"/>
    <mergeCell ref="C14:F14"/>
    <mergeCell ref="C25:F25"/>
    <mergeCell ref="C31:F31"/>
    <mergeCell ref="C40:H40"/>
    <mergeCell ref="A66:H66"/>
    <mergeCell ref="A68:H68"/>
    <mergeCell ref="A3:H3"/>
    <mergeCell ref="F1:H1"/>
    <mergeCell ref="A21:H21"/>
    <mergeCell ref="A23:B36"/>
    <mergeCell ref="C23:H23"/>
    <mergeCell ref="C6:H6"/>
    <mergeCell ref="A6:B19"/>
    <mergeCell ref="A5:H5"/>
    <mergeCell ref="A38:H38"/>
    <mergeCell ref="A40:B53"/>
    <mergeCell ref="A55:H55"/>
    <mergeCell ref="A57:B64"/>
    <mergeCell ref="C57:H57"/>
    <mergeCell ref="C42:F42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130" zoomScaleNormal="100" zoomScaleSheetLayoutView="130" workbookViewId="0">
      <selection sqref="A1:L1"/>
    </sheetView>
  </sheetViews>
  <sheetFormatPr defaultRowHeight="15" x14ac:dyDescent="0.25"/>
  <cols>
    <col min="1" max="1" width="13.28515625" customWidth="1"/>
    <col min="2" max="2" width="20" customWidth="1"/>
    <col min="3" max="3" width="17.42578125" customWidth="1"/>
    <col min="4" max="4" width="10.5703125" customWidth="1"/>
    <col min="5" max="6" width="10.5703125" style="57" customWidth="1"/>
    <col min="7" max="7" width="10.5703125" customWidth="1"/>
    <col min="8" max="8" width="10.28515625" customWidth="1"/>
  </cols>
  <sheetData>
    <row r="1" spans="1:13" ht="101.25" customHeight="1" x14ac:dyDescent="0.25">
      <c r="A1" s="83" t="s">
        <v>106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25"/>
    </row>
    <row r="2" spans="1:13" ht="59.25" customHeight="1" x14ac:dyDescent="0.25">
      <c r="A2" s="84" t="s">
        <v>59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25"/>
    </row>
    <row r="3" spans="1:13" x14ac:dyDescent="0.25">
      <c r="A3" s="93" t="s">
        <v>0</v>
      </c>
      <c r="B3" s="94" t="s">
        <v>1</v>
      </c>
      <c r="C3" s="96" t="s">
        <v>2</v>
      </c>
      <c r="D3" s="85" t="s">
        <v>3</v>
      </c>
      <c r="E3" s="85"/>
      <c r="F3" s="85"/>
      <c r="G3" s="85"/>
      <c r="H3" s="85"/>
      <c r="I3" s="85"/>
      <c r="J3" s="85"/>
      <c r="K3" s="85"/>
      <c r="L3" s="85"/>
      <c r="M3" s="25"/>
    </row>
    <row r="4" spans="1:13" ht="57.75" customHeight="1" x14ac:dyDescent="0.25">
      <c r="A4" s="85"/>
      <c r="B4" s="95"/>
      <c r="C4" s="96"/>
      <c r="D4" s="3" t="s">
        <v>4</v>
      </c>
      <c r="E4" s="58" t="s">
        <v>5</v>
      </c>
      <c r="F4" s="58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25"/>
    </row>
    <row r="5" spans="1:13" x14ac:dyDescent="0.25">
      <c r="A5" s="3">
        <v>1</v>
      </c>
      <c r="B5" s="3">
        <v>2</v>
      </c>
      <c r="C5" s="4">
        <v>3</v>
      </c>
      <c r="D5" s="3">
        <v>4</v>
      </c>
      <c r="E5" s="58">
        <v>5</v>
      </c>
      <c r="F5" s="58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25"/>
    </row>
    <row r="6" spans="1:13" ht="16.5" customHeight="1" x14ac:dyDescent="0.25">
      <c r="A6" s="36" t="s">
        <v>13</v>
      </c>
      <c r="B6" s="81" t="s">
        <v>15</v>
      </c>
      <c r="C6" s="9" t="s">
        <v>16</v>
      </c>
      <c r="D6" s="23">
        <f>D7+D8</f>
        <v>79384277.270000011</v>
      </c>
      <c r="E6" s="30">
        <f t="shared" ref="E6:G6" si="0">E7+E8</f>
        <v>66061467.769999996</v>
      </c>
      <c r="F6" s="30">
        <f>F7+F8</f>
        <v>76097260.689999998</v>
      </c>
      <c r="G6" s="23">
        <f t="shared" si="0"/>
        <v>52516167.789999999</v>
      </c>
      <c r="H6" s="23">
        <f>H7+H8</f>
        <v>52842613.969999999</v>
      </c>
      <c r="I6" s="23">
        <f t="shared" ref="I6" si="1">I7+I8</f>
        <v>0</v>
      </c>
      <c r="J6" s="23">
        <f t="shared" ref="J6" si="2">J7+J8</f>
        <v>0</v>
      </c>
      <c r="K6" s="23">
        <f t="shared" ref="K6:L6" si="3">K7+K8</f>
        <v>0</v>
      </c>
      <c r="L6" s="23">
        <f t="shared" si="3"/>
        <v>0</v>
      </c>
      <c r="M6" s="25"/>
    </row>
    <row r="7" spans="1:13" ht="61.5" customHeight="1" x14ac:dyDescent="0.25">
      <c r="A7" s="31" t="s">
        <v>14</v>
      </c>
      <c r="B7" s="86"/>
      <c r="C7" s="8" t="s">
        <v>17</v>
      </c>
      <c r="D7" s="23">
        <f>D19+D30</f>
        <v>47234118.260000005</v>
      </c>
      <c r="E7" s="30">
        <f t="shared" ref="E7:G7" si="4">E19+E30</f>
        <v>33494213.129999999</v>
      </c>
      <c r="F7" s="30">
        <f t="shared" si="4"/>
        <v>55678777.030000001</v>
      </c>
      <c r="G7" s="23">
        <f t="shared" si="4"/>
        <v>34208297.369999997</v>
      </c>
      <c r="H7" s="23">
        <f>H19+H30</f>
        <v>34719160.369999997</v>
      </c>
      <c r="I7" s="23">
        <f t="shared" ref="I7:L7" si="5">I19</f>
        <v>0</v>
      </c>
      <c r="J7" s="23">
        <f t="shared" si="5"/>
        <v>0</v>
      </c>
      <c r="K7" s="23">
        <f t="shared" si="5"/>
        <v>0</v>
      </c>
      <c r="L7" s="23">
        <f t="shared" si="5"/>
        <v>0</v>
      </c>
      <c r="M7" s="25"/>
    </row>
    <row r="8" spans="1:13" ht="62.25" customHeight="1" x14ac:dyDescent="0.25">
      <c r="A8" s="10"/>
      <c r="B8" s="87"/>
      <c r="C8" s="8" t="s">
        <v>18</v>
      </c>
      <c r="D8" s="23">
        <f>D11</f>
        <v>32150159.009999998</v>
      </c>
      <c r="E8" s="30">
        <f t="shared" ref="E8:G8" si="6">E11</f>
        <v>32567254.640000001</v>
      </c>
      <c r="F8" s="30">
        <f t="shared" si="6"/>
        <v>20418483.66</v>
      </c>
      <c r="G8" s="23">
        <f t="shared" si="6"/>
        <v>18307870.420000002</v>
      </c>
      <c r="H8" s="23">
        <f>H11</f>
        <v>18123453.600000001</v>
      </c>
      <c r="I8" s="23">
        <f t="shared" ref="I8:L8" si="7">I11</f>
        <v>0</v>
      </c>
      <c r="J8" s="23">
        <f t="shared" si="7"/>
        <v>0</v>
      </c>
      <c r="K8" s="23">
        <f t="shared" si="7"/>
        <v>0</v>
      </c>
      <c r="L8" s="23">
        <f t="shared" si="7"/>
        <v>0</v>
      </c>
      <c r="M8" s="25"/>
    </row>
    <row r="9" spans="1:13" ht="15" customHeight="1" x14ac:dyDescent="0.25">
      <c r="A9" s="81" t="s">
        <v>19</v>
      </c>
      <c r="B9" s="88" t="s">
        <v>20</v>
      </c>
      <c r="C9" s="12" t="s">
        <v>16</v>
      </c>
      <c r="D9" s="23">
        <f>D11</f>
        <v>32150159.009999998</v>
      </c>
      <c r="E9" s="30">
        <f t="shared" ref="E9:L9" si="8">E11</f>
        <v>32567254.640000001</v>
      </c>
      <c r="F9" s="30">
        <f t="shared" si="8"/>
        <v>20418483.66</v>
      </c>
      <c r="G9" s="23">
        <f t="shared" si="8"/>
        <v>18307870.420000002</v>
      </c>
      <c r="H9" s="23">
        <f>H11</f>
        <v>18123453.600000001</v>
      </c>
      <c r="I9" s="23">
        <f t="shared" si="8"/>
        <v>0</v>
      </c>
      <c r="J9" s="23">
        <f t="shared" si="8"/>
        <v>0</v>
      </c>
      <c r="K9" s="23">
        <f t="shared" si="8"/>
        <v>0</v>
      </c>
      <c r="L9" s="23">
        <f t="shared" si="8"/>
        <v>0</v>
      </c>
      <c r="M9" s="25"/>
    </row>
    <row r="10" spans="1:13" ht="60" customHeight="1" x14ac:dyDescent="0.25">
      <c r="A10" s="86"/>
      <c r="B10" s="89"/>
      <c r="C10" s="11" t="s">
        <v>17</v>
      </c>
      <c r="D10" s="23">
        <v>0</v>
      </c>
      <c r="E10" s="30">
        <v>0</v>
      </c>
      <c r="F10" s="30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5"/>
    </row>
    <row r="11" spans="1:13" ht="60" customHeight="1" x14ac:dyDescent="0.25">
      <c r="A11" s="82"/>
      <c r="B11" s="90"/>
      <c r="C11" s="8" t="s">
        <v>18</v>
      </c>
      <c r="D11" s="34">
        <f>D12+D15+D16</f>
        <v>32150159.009999998</v>
      </c>
      <c r="E11" s="30">
        <f>E12+E15+E16</f>
        <v>32567254.640000001</v>
      </c>
      <c r="F11" s="30">
        <f>F12+F15+F16</f>
        <v>20418483.66</v>
      </c>
      <c r="G11" s="21">
        <f t="shared" ref="G11:L11" si="9">G12+G15+G16</f>
        <v>18307870.420000002</v>
      </c>
      <c r="H11" s="23">
        <f>H12+H15</f>
        <v>18123453.600000001</v>
      </c>
      <c r="I11" s="23">
        <f t="shared" si="9"/>
        <v>0</v>
      </c>
      <c r="J11" s="23">
        <f t="shared" si="9"/>
        <v>0</v>
      </c>
      <c r="K11" s="23">
        <f t="shared" si="9"/>
        <v>0</v>
      </c>
      <c r="L11" s="23">
        <f t="shared" si="9"/>
        <v>0</v>
      </c>
      <c r="M11" s="25"/>
    </row>
    <row r="12" spans="1:13" ht="101.25" x14ac:dyDescent="0.25">
      <c r="A12" s="8" t="s">
        <v>21</v>
      </c>
      <c r="B12" s="14" t="s">
        <v>22</v>
      </c>
      <c r="C12" s="8" t="s">
        <v>18</v>
      </c>
      <c r="D12" s="34">
        <f>D13+D14</f>
        <v>5653366</v>
      </c>
      <c r="E12" s="30">
        <f t="shared" ref="E12:L12" si="10">E13+E14</f>
        <v>5956797.2599999998</v>
      </c>
      <c r="F12" s="30">
        <f t="shared" si="10"/>
        <v>6695658.2200000007</v>
      </c>
      <c r="G12" s="23">
        <f t="shared" si="10"/>
        <v>4461437.34</v>
      </c>
      <c r="H12" s="23">
        <f t="shared" si="10"/>
        <v>4000657.4000000004</v>
      </c>
      <c r="I12" s="23">
        <f t="shared" si="10"/>
        <v>0</v>
      </c>
      <c r="J12" s="23">
        <f t="shared" si="10"/>
        <v>0</v>
      </c>
      <c r="K12" s="23">
        <f t="shared" si="10"/>
        <v>0</v>
      </c>
      <c r="L12" s="23">
        <f t="shared" si="10"/>
        <v>0</v>
      </c>
    </row>
    <row r="13" spans="1:13" ht="95.25" customHeight="1" x14ac:dyDescent="0.25">
      <c r="A13" s="8" t="s">
        <v>23</v>
      </c>
      <c r="B13" s="14" t="s">
        <v>22</v>
      </c>
      <c r="C13" s="17" t="s">
        <v>18</v>
      </c>
      <c r="D13" s="23">
        <f>'Таблица № 4'!D24</f>
        <v>3403481.78</v>
      </c>
      <c r="E13" s="59">
        <f>'Таблица № 4'!E24</f>
        <v>1134556.6000000001</v>
      </c>
      <c r="F13" s="60">
        <f>'Таблица № 4'!F24</f>
        <v>585516.4</v>
      </c>
      <c r="G13" s="23">
        <f>'Таблица № 4'!G24</f>
        <v>327012.02</v>
      </c>
      <c r="H13" s="22">
        <f>'Таблица № 4'!H24</f>
        <v>0</v>
      </c>
      <c r="I13" s="23">
        <f>'Таблица № 4'!I24</f>
        <v>0</v>
      </c>
      <c r="J13" s="22">
        <f>'Таблица № 4'!J24</f>
        <v>0</v>
      </c>
      <c r="K13" s="23">
        <f>'Таблица № 4'!K24</f>
        <v>0</v>
      </c>
      <c r="L13" s="35">
        <f>'Таблица № 4'!L24</f>
        <v>0</v>
      </c>
    </row>
    <row r="14" spans="1:13" ht="72" customHeight="1" x14ac:dyDescent="0.25">
      <c r="A14" s="8" t="s">
        <v>24</v>
      </c>
      <c r="B14" s="14" t="s">
        <v>25</v>
      </c>
      <c r="C14" s="17" t="s">
        <v>18</v>
      </c>
      <c r="D14" s="23">
        <f>'Таблица № 4'!D30</f>
        <v>2249884.2200000002</v>
      </c>
      <c r="E14" s="30">
        <f>'Таблица № 4'!E30</f>
        <v>4822240.66</v>
      </c>
      <c r="F14" s="29">
        <f>'Таблица № 4'!F30</f>
        <v>6110141.8200000003</v>
      </c>
      <c r="G14" s="23">
        <f>'Таблица № 4'!G30</f>
        <v>4134425.3200000003</v>
      </c>
      <c r="H14" s="21">
        <f>'Таблица № 4'!H30</f>
        <v>4000657.4000000004</v>
      </c>
      <c r="I14" s="23">
        <f>'Таблица № 4'!I30</f>
        <v>0</v>
      </c>
      <c r="J14" s="21">
        <f>'Таблица № 4'!J30</f>
        <v>0</v>
      </c>
      <c r="K14" s="23">
        <f>'Таблица № 4'!K30</f>
        <v>0</v>
      </c>
      <c r="L14" s="23">
        <f>'Таблица № 4'!L30</f>
        <v>0</v>
      </c>
    </row>
    <row r="15" spans="1:13" ht="115.5" customHeight="1" x14ac:dyDescent="0.25">
      <c r="A15" s="8" t="s">
        <v>26</v>
      </c>
      <c r="B15" s="8" t="s">
        <v>27</v>
      </c>
      <c r="C15" s="14" t="s">
        <v>18</v>
      </c>
      <c r="D15" s="23">
        <f>'Таблица № 4'!D36</f>
        <v>19637962</v>
      </c>
      <c r="E15" s="30">
        <f>'Таблица № 4'!E36</f>
        <v>26610457.379999999</v>
      </c>
      <c r="F15" s="29">
        <f>'Таблица № 4'!F36</f>
        <v>13722825.439999999</v>
      </c>
      <c r="G15" s="23">
        <f>'Таблица № 4'!G36</f>
        <v>13846433.08</v>
      </c>
      <c r="H15" s="21">
        <f>'Таблица № 4'!H36</f>
        <v>14122796.199999999</v>
      </c>
      <c r="I15" s="23">
        <f>'Таблица № 4'!I36</f>
        <v>0</v>
      </c>
      <c r="J15" s="21">
        <f>'Таблица № 4'!J36</f>
        <v>0</v>
      </c>
      <c r="K15" s="23">
        <f>'Таблица № 4'!K36</f>
        <v>0</v>
      </c>
      <c r="L15" s="23">
        <f>'Таблица № 4'!L36</f>
        <v>0</v>
      </c>
    </row>
    <row r="16" spans="1:13" ht="63" customHeight="1" x14ac:dyDescent="0.25">
      <c r="A16" s="17" t="s">
        <v>28</v>
      </c>
      <c r="B16" s="8" t="s">
        <v>29</v>
      </c>
      <c r="C16" s="14" t="s">
        <v>18</v>
      </c>
      <c r="D16" s="23">
        <f>D17+D18</f>
        <v>6858831.0099999998</v>
      </c>
      <c r="E16" s="29">
        <f>E17+E18</f>
        <v>0</v>
      </c>
      <c r="F16" s="30">
        <f t="shared" ref="F16:L16" si="11">F17+F18</f>
        <v>0</v>
      </c>
      <c r="G16" s="21">
        <f t="shared" si="11"/>
        <v>0</v>
      </c>
      <c r="H16" s="23">
        <f t="shared" si="11"/>
        <v>0</v>
      </c>
      <c r="I16" s="21">
        <f t="shared" si="11"/>
        <v>0</v>
      </c>
      <c r="J16" s="23">
        <f t="shared" si="11"/>
        <v>0</v>
      </c>
      <c r="K16" s="21">
        <f t="shared" si="11"/>
        <v>0</v>
      </c>
      <c r="L16" s="23">
        <f t="shared" si="11"/>
        <v>0</v>
      </c>
    </row>
    <row r="17" spans="1:12" ht="62.25" customHeight="1" x14ac:dyDescent="0.25">
      <c r="A17" s="18" t="s">
        <v>30</v>
      </c>
      <c r="B17" s="11" t="s">
        <v>31</v>
      </c>
      <c r="C17" s="19" t="s">
        <v>18</v>
      </c>
      <c r="D17" s="23">
        <f>'Таблица № 4'!D48</f>
        <v>650256.01</v>
      </c>
      <c r="E17" s="29">
        <f>'Таблица № 4'!E48</f>
        <v>0</v>
      </c>
      <c r="F17" s="30">
        <f>'Таблица № 4'!F48</f>
        <v>0</v>
      </c>
      <c r="G17" s="21">
        <f>'Таблица № 4'!G48</f>
        <v>0</v>
      </c>
      <c r="H17" s="23">
        <f>'Таблица № 4'!H48</f>
        <v>0</v>
      </c>
      <c r="I17" s="21">
        <f>'Таблица № 4'!I48</f>
        <v>0</v>
      </c>
      <c r="J17" s="23">
        <f>'Таблица № 4'!J48</f>
        <v>0</v>
      </c>
      <c r="K17" s="21">
        <f>'Таблица № 4'!K48</f>
        <v>0</v>
      </c>
      <c r="L17" s="23">
        <f>'Таблица № 4'!L48</f>
        <v>0</v>
      </c>
    </row>
    <row r="18" spans="1:12" ht="95.25" customHeight="1" x14ac:dyDescent="0.25">
      <c r="A18" s="8" t="s">
        <v>32</v>
      </c>
      <c r="B18" s="8" t="s">
        <v>33</v>
      </c>
      <c r="C18" s="17" t="s">
        <v>18</v>
      </c>
      <c r="D18" s="23">
        <f>'Таблица № 4'!D54</f>
        <v>6208575</v>
      </c>
      <c r="E18" s="29">
        <f>'Таблица № 4'!E54</f>
        <v>0</v>
      </c>
      <c r="F18" s="30">
        <f>'Таблица № 4'!F54</f>
        <v>0</v>
      </c>
      <c r="G18" s="21">
        <f>'Таблица № 4'!G54</f>
        <v>0</v>
      </c>
      <c r="H18" s="23">
        <f>'Таблица № 4'!H54</f>
        <v>0</v>
      </c>
      <c r="I18" s="21">
        <f>'Таблица № 4'!I54</f>
        <v>0</v>
      </c>
      <c r="J18" s="23">
        <f>'Таблица № 4'!J54</f>
        <v>0</v>
      </c>
      <c r="K18" s="21">
        <f>'Таблица № 4'!K54</f>
        <v>0</v>
      </c>
      <c r="L18" s="23">
        <f>'Таблица № 4'!L54</f>
        <v>0</v>
      </c>
    </row>
    <row r="19" spans="1:12" ht="15" customHeight="1" x14ac:dyDescent="0.25">
      <c r="A19" s="91" t="s">
        <v>34</v>
      </c>
      <c r="B19" s="81" t="s">
        <v>35</v>
      </c>
      <c r="C19" s="14" t="s">
        <v>36</v>
      </c>
      <c r="D19" s="23">
        <f>D20</f>
        <v>47234118.260000005</v>
      </c>
      <c r="E19" s="29">
        <f t="shared" ref="E19:L19" si="12">E20</f>
        <v>33474773.129999999</v>
      </c>
      <c r="F19" s="30">
        <f t="shared" si="12"/>
        <v>55648777.030000001</v>
      </c>
      <c r="G19" s="21">
        <f t="shared" si="12"/>
        <v>34178297.369999997</v>
      </c>
      <c r="H19" s="23">
        <f>H20</f>
        <v>34689160.369999997</v>
      </c>
      <c r="I19" s="21">
        <f t="shared" si="12"/>
        <v>0</v>
      </c>
      <c r="J19" s="23">
        <f t="shared" si="12"/>
        <v>0</v>
      </c>
      <c r="K19" s="21">
        <f t="shared" si="12"/>
        <v>0</v>
      </c>
      <c r="L19" s="23">
        <f t="shared" si="12"/>
        <v>0</v>
      </c>
    </row>
    <row r="20" spans="1:12" ht="62.25" customHeight="1" x14ac:dyDescent="0.25">
      <c r="A20" s="92"/>
      <c r="B20" s="82"/>
      <c r="C20" s="19" t="s">
        <v>17</v>
      </c>
      <c r="D20" s="35">
        <f>D21+D26+D27+D28</f>
        <v>47234118.260000005</v>
      </c>
      <c r="E20" s="60">
        <f>E21+E26+E27+E28</f>
        <v>33474773.129999999</v>
      </c>
      <c r="F20" s="59">
        <f>F21+F26+F27+F28</f>
        <v>55648777.030000001</v>
      </c>
      <c r="G20" s="22">
        <f t="shared" ref="G20:L20" si="13">G21+G26+G27+G28</f>
        <v>34178297.369999997</v>
      </c>
      <c r="H20" s="35">
        <f>H21+H26+H27+H28</f>
        <v>34689160.369999997</v>
      </c>
      <c r="I20" s="22">
        <f t="shared" si="13"/>
        <v>0</v>
      </c>
      <c r="J20" s="35">
        <f t="shared" si="13"/>
        <v>0</v>
      </c>
      <c r="K20" s="22">
        <f t="shared" si="13"/>
        <v>0</v>
      </c>
      <c r="L20" s="35">
        <f t="shared" si="13"/>
        <v>0</v>
      </c>
    </row>
    <row r="21" spans="1:12" s="1" customFormat="1" ht="66.75" customHeight="1" x14ac:dyDescent="0.25">
      <c r="A21" s="18" t="s">
        <v>37</v>
      </c>
      <c r="B21" s="8" t="s">
        <v>38</v>
      </c>
      <c r="C21" s="9" t="s">
        <v>17</v>
      </c>
      <c r="D21" s="23">
        <f>D22+D23+D24+D25</f>
        <v>40441021.190000005</v>
      </c>
      <c r="E21" s="30">
        <f>E22+E23+E24+E25</f>
        <v>22336814.329999998</v>
      </c>
      <c r="F21" s="30">
        <f>F22+F23+F24+F25</f>
        <v>33000395.299999997</v>
      </c>
      <c r="G21" s="23">
        <f>G22+G23+G24+G25</f>
        <v>19161376.629999999</v>
      </c>
      <c r="H21" s="23">
        <f t="shared" ref="H21:L21" si="14">H22+H23+H24+H25</f>
        <v>19161376.629999999</v>
      </c>
      <c r="I21" s="23">
        <f t="shared" si="14"/>
        <v>0</v>
      </c>
      <c r="J21" s="23">
        <f t="shared" si="14"/>
        <v>0</v>
      </c>
      <c r="K21" s="23">
        <f t="shared" si="14"/>
        <v>0</v>
      </c>
      <c r="L21" s="23">
        <f t="shared" si="14"/>
        <v>0</v>
      </c>
    </row>
    <row r="22" spans="1:12" ht="63" customHeight="1" x14ac:dyDescent="0.25">
      <c r="A22" s="17" t="s">
        <v>39</v>
      </c>
      <c r="B22" s="8" t="s">
        <v>40</v>
      </c>
      <c r="C22" s="9" t="s">
        <v>17</v>
      </c>
      <c r="D22" s="33">
        <f>'Таблица № 4'!D72</f>
        <v>4640016.91</v>
      </c>
      <c r="E22" s="29">
        <f>'Таблица № 4'!E72</f>
        <v>6388487.0700000003</v>
      </c>
      <c r="F22" s="30">
        <f>'Таблица № 4'!F72</f>
        <v>5000000</v>
      </c>
      <c r="G22" s="21">
        <f>'Таблица № 4'!G72</f>
        <v>3500000</v>
      </c>
      <c r="H22" s="23">
        <f>'Таблица № 4'!H72</f>
        <v>3500000</v>
      </c>
      <c r="I22" s="21">
        <f>'Таблица № 4'!I72</f>
        <v>0</v>
      </c>
      <c r="J22" s="23">
        <f>'Таблица № 4'!J72</f>
        <v>0</v>
      </c>
      <c r="K22" s="21">
        <f>'Таблица № 4'!K72</f>
        <v>0</v>
      </c>
      <c r="L22" s="23">
        <f>'Таблица № 4'!L72</f>
        <v>0</v>
      </c>
    </row>
    <row r="23" spans="1:12" ht="61.9" customHeight="1" x14ac:dyDescent="0.25">
      <c r="A23" s="8" t="s">
        <v>41</v>
      </c>
      <c r="B23" s="11" t="s">
        <v>38</v>
      </c>
      <c r="C23" s="20" t="s">
        <v>17</v>
      </c>
      <c r="D23" s="33">
        <f>'Таблица № 4'!D78</f>
        <v>1600978.32</v>
      </c>
      <c r="E23" s="29">
        <f>'Таблица № 4'!E78</f>
        <v>1796161.62</v>
      </c>
      <c r="F23" s="30">
        <f>'Таблица № 4'!F78</f>
        <v>1796164.16</v>
      </c>
      <c r="G23" s="21">
        <f>'Таблица № 4'!G78</f>
        <v>1796164.16</v>
      </c>
      <c r="H23" s="23">
        <f>'Таблица № 4'!H78</f>
        <v>1796164.16</v>
      </c>
      <c r="I23" s="21">
        <f>'Таблица № 4'!I78</f>
        <v>0</v>
      </c>
      <c r="J23" s="23">
        <f>'Таблица № 4'!J78</f>
        <v>0</v>
      </c>
      <c r="K23" s="21">
        <f>'Таблица № 4'!K78</f>
        <v>0</v>
      </c>
      <c r="L23" s="23">
        <f>'Таблица № 4'!L78</f>
        <v>0</v>
      </c>
    </row>
    <row r="24" spans="1:12" ht="63" customHeight="1" x14ac:dyDescent="0.25">
      <c r="A24" s="8" t="s">
        <v>42</v>
      </c>
      <c r="B24" s="8" t="s">
        <v>43</v>
      </c>
      <c r="C24" s="9" t="s">
        <v>17</v>
      </c>
      <c r="D24" s="33">
        <f>'Таблица № 4'!D84</f>
        <v>22530737.060000002</v>
      </c>
      <c r="E24" s="29">
        <f>'Таблица № 4'!E84</f>
        <v>14152165.639999999</v>
      </c>
      <c r="F24" s="30">
        <f>'Таблица № 4'!F84</f>
        <v>26204231.139999997</v>
      </c>
      <c r="G24" s="21">
        <f>'Таблица № 4'!G84</f>
        <v>13865212.469999999</v>
      </c>
      <c r="H24" s="23">
        <f>'Таблица № 4'!H84</f>
        <v>13865212.469999999</v>
      </c>
      <c r="I24" s="21">
        <f>'Таблица № 4'!I84</f>
        <v>0</v>
      </c>
      <c r="J24" s="23">
        <f>'Таблица № 4'!J84</f>
        <v>0</v>
      </c>
      <c r="K24" s="21">
        <f>'Таблица № 4'!K84</f>
        <v>0</v>
      </c>
      <c r="L24" s="23">
        <f>'Таблица № 4'!L84</f>
        <v>0</v>
      </c>
    </row>
    <row r="25" spans="1:12" ht="72.599999999999994" customHeight="1" x14ac:dyDescent="0.25">
      <c r="A25" s="17" t="s">
        <v>44</v>
      </c>
      <c r="B25" s="8" t="s">
        <v>45</v>
      </c>
      <c r="C25" s="14" t="s">
        <v>17</v>
      </c>
      <c r="D25" s="23">
        <f>'Таблица № 4'!D90</f>
        <v>11669288.9</v>
      </c>
      <c r="E25" s="29">
        <f>'Таблица № 4'!E90</f>
        <v>0</v>
      </c>
      <c r="F25" s="30">
        <f>'Таблица № 4'!F90</f>
        <v>0</v>
      </c>
      <c r="G25" s="21">
        <f>'Таблица № 4'!G90</f>
        <v>0</v>
      </c>
      <c r="H25" s="23">
        <f>'Таблица № 4'!H90</f>
        <v>0</v>
      </c>
      <c r="I25" s="21">
        <f>'Таблица № 4'!I90</f>
        <v>0</v>
      </c>
      <c r="J25" s="23">
        <f>'Таблица № 4'!J90</f>
        <v>0</v>
      </c>
      <c r="K25" s="21">
        <f>'Таблица № 4'!K90</f>
        <v>0</v>
      </c>
      <c r="L25" s="23">
        <f>'Таблица № 4'!L90</f>
        <v>0</v>
      </c>
    </row>
    <row r="26" spans="1:12" s="1" customFormat="1" ht="67.5" customHeight="1" x14ac:dyDescent="0.25">
      <c r="A26" s="17" t="s">
        <v>46</v>
      </c>
      <c r="B26" s="8" t="s">
        <v>47</v>
      </c>
      <c r="C26" s="8" t="s">
        <v>17</v>
      </c>
      <c r="D26" s="23">
        <f>'Таблица № 4'!D96</f>
        <v>379732</v>
      </c>
      <c r="E26" s="29">
        <f>'Таблица № 4'!E96</f>
        <v>262329</v>
      </c>
      <c r="F26" s="30">
        <f>'Таблица № 4'!F96</f>
        <v>500000</v>
      </c>
      <c r="G26" s="23">
        <f>'Таблица № 4'!G96</f>
        <v>1000000</v>
      </c>
      <c r="H26" s="23">
        <f>'Таблица № 4'!H96</f>
        <v>1000000</v>
      </c>
      <c r="I26" s="21">
        <f>'Таблица № 4'!I96</f>
        <v>0</v>
      </c>
      <c r="J26" s="23">
        <f>'Таблица № 4'!J96</f>
        <v>0</v>
      </c>
      <c r="K26" s="23">
        <f>'Таблица № 4'!K96</f>
        <v>0</v>
      </c>
      <c r="L26" s="23">
        <f>'Таблица № 4'!L96</f>
        <v>0</v>
      </c>
    </row>
    <row r="27" spans="1:12" s="1" customFormat="1" ht="64.5" customHeight="1" x14ac:dyDescent="0.25">
      <c r="A27" s="17" t="s">
        <v>48</v>
      </c>
      <c r="B27" s="8" t="s">
        <v>49</v>
      </c>
      <c r="C27" s="8" t="s">
        <v>17</v>
      </c>
      <c r="D27" s="23">
        <f>'Таблица № 4'!D102</f>
        <v>5329425</v>
      </c>
      <c r="E27" s="29">
        <f>'Таблица № 4'!E102</f>
        <v>10875629.800000001</v>
      </c>
      <c r="F27" s="30">
        <f>'Таблица № 4'!F102</f>
        <v>22148381.73</v>
      </c>
      <c r="G27" s="23">
        <f>'Таблица № 4'!G102</f>
        <v>14016920.74</v>
      </c>
      <c r="H27" s="23">
        <f>'Таблица № 4'!H102</f>
        <v>14527783.74</v>
      </c>
      <c r="I27" s="21">
        <f>'Таблица № 4'!I102</f>
        <v>0</v>
      </c>
      <c r="J27" s="23">
        <f>'Таблица № 4'!J102</f>
        <v>0</v>
      </c>
      <c r="K27" s="23">
        <f>'Таблица № 4'!K102</f>
        <v>0</v>
      </c>
      <c r="L27" s="23">
        <f>'Таблица № 4'!L102</f>
        <v>0</v>
      </c>
    </row>
    <row r="28" spans="1:12" s="1" customFormat="1" ht="63.75" customHeight="1" x14ac:dyDescent="0.25">
      <c r="A28" s="17" t="s">
        <v>50</v>
      </c>
      <c r="B28" s="24" t="s">
        <v>51</v>
      </c>
      <c r="C28" s="8" t="s">
        <v>17</v>
      </c>
      <c r="D28" s="23">
        <f>'Таблица № 4'!D108</f>
        <v>1083940.07</v>
      </c>
      <c r="E28" s="29">
        <f>'Таблица № 4'!E108</f>
        <v>0</v>
      </c>
      <c r="F28" s="30">
        <f>'Таблица № 4'!F108</f>
        <v>0</v>
      </c>
      <c r="G28" s="23">
        <f>'Таблица № 4'!G108</f>
        <v>0</v>
      </c>
      <c r="H28" s="23">
        <f>'Таблица № 4'!H108</f>
        <v>0</v>
      </c>
      <c r="I28" s="21">
        <f>'Таблица № 4'!I108</f>
        <v>0</v>
      </c>
      <c r="J28" s="23">
        <f>'Таблица № 4'!J108</f>
        <v>0</v>
      </c>
      <c r="K28" s="23">
        <f>'Таблица № 4'!K108</f>
        <v>0</v>
      </c>
      <c r="L28" s="23">
        <f>'Таблица № 4'!L108</f>
        <v>0</v>
      </c>
    </row>
    <row r="29" spans="1:12" s="1" customFormat="1" ht="15" customHeight="1" x14ac:dyDescent="0.25">
      <c r="A29" s="81" t="s">
        <v>52</v>
      </c>
      <c r="B29" s="81" t="s">
        <v>53</v>
      </c>
      <c r="C29" s="17" t="s">
        <v>36</v>
      </c>
      <c r="D29" s="23">
        <f>D30</f>
        <v>0</v>
      </c>
      <c r="E29" s="30">
        <f t="shared" ref="E29:L30" si="15">E30</f>
        <v>19440</v>
      </c>
      <c r="F29" s="30">
        <f t="shared" si="15"/>
        <v>30000</v>
      </c>
      <c r="G29" s="34">
        <f t="shared" si="15"/>
        <v>30000</v>
      </c>
      <c r="H29" s="34">
        <f t="shared" si="15"/>
        <v>30000</v>
      </c>
      <c r="I29" s="34">
        <f t="shared" si="15"/>
        <v>0</v>
      </c>
      <c r="J29" s="23">
        <f t="shared" si="15"/>
        <v>0</v>
      </c>
      <c r="K29" s="21">
        <f t="shared" si="15"/>
        <v>0</v>
      </c>
      <c r="L29" s="23">
        <f t="shared" si="15"/>
        <v>0</v>
      </c>
    </row>
    <row r="30" spans="1:12" s="1" customFormat="1" ht="60.75" customHeight="1" x14ac:dyDescent="0.25">
      <c r="A30" s="82"/>
      <c r="B30" s="82"/>
      <c r="C30" s="8" t="s">
        <v>17</v>
      </c>
      <c r="D30" s="21">
        <f>D31</f>
        <v>0</v>
      </c>
      <c r="E30" s="30">
        <f t="shared" si="15"/>
        <v>19440</v>
      </c>
      <c r="F30" s="30">
        <f t="shared" si="15"/>
        <v>30000</v>
      </c>
      <c r="G30" s="33">
        <f t="shared" si="15"/>
        <v>30000</v>
      </c>
      <c r="H30" s="33">
        <f t="shared" si="15"/>
        <v>30000</v>
      </c>
      <c r="I30" s="33">
        <f t="shared" si="15"/>
        <v>0</v>
      </c>
      <c r="J30" s="33">
        <f t="shared" si="15"/>
        <v>0</v>
      </c>
      <c r="K30" s="33">
        <f t="shared" si="15"/>
        <v>0</v>
      </c>
      <c r="L30" s="23">
        <f t="shared" si="15"/>
        <v>0</v>
      </c>
    </row>
    <row r="31" spans="1:12" s="1" customFormat="1" ht="62.25" customHeight="1" x14ac:dyDescent="0.25">
      <c r="A31" s="8" t="s">
        <v>54</v>
      </c>
      <c r="B31" s="8" t="s">
        <v>55</v>
      </c>
      <c r="C31" s="8" t="s">
        <v>17</v>
      </c>
      <c r="D31" s="21">
        <f>D32+D33</f>
        <v>0</v>
      </c>
      <c r="E31" s="30">
        <f>E32+E33</f>
        <v>19440</v>
      </c>
      <c r="F31" s="30">
        <f t="shared" ref="F31:L31" si="16">F32+F33</f>
        <v>30000</v>
      </c>
      <c r="G31" s="33">
        <f t="shared" si="16"/>
        <v>30000</v>
      </c>
      <c r="H31" s="33">
        <f t="shared" si="16"/>
        <v>30000</v>
      </c>
      <c r="I31" s="33">
        <f t="shared" si="16"/>
        <v>0</v>
      </c>
      <c r="J31" s="33">
        <f t="shared" si="16"/>
        <v>0</v>
      </c>
      <c r="K31" s="33">
        <f t="shared" si="16"/>
        <v>0</v>
      </c>
      <c r="L31" s="23">
        <f t="shared" si="16"/>
        <v>0</v>
      </c>
    </row>
    <row r="32" spans="1:12" s="1" customFormat="1" ht="60.75" customHeight="1" x14ac:dyDescent="0.25">
      <c r="A32" s="8" t="s">
        <v>56</v>
      </c>
      <c r="B32" s="8" t="s">
        <v>55</v>
      </c>
      <c r="C32" s="8" t="s">
        <v>17</v>
      </c>
      <c r="D32" s="21">
        <v>0</v>
      </c>
      <c r="E32" s="30">
        <f>'Таблица № 4'!E126</f>
        <v>19440</v>
      </c>
      <c r="F32" s="30">
        <f>'Таблица № 4'!F126</f>
        <v>30000</v>
      </c>
      <c r="G32" s="33">
        <f>'Таблица № 4'!G126</f>
        <v>30000</v>
      </c>
      <c r="H32" s="33">
        <f>'Таблица № 4'!H126</f>
        <v>30000</v>
      </c>
      <c r="I32" s="33">
        <f>'Таблица № 4'!I126</f>
        <v>0</v>
      </c>
      <c r="J32" s="33">
        <f>'Таблица № 4'!J126</f>
        <v>0</v>
      </c>
      <c r="K32" s="33">
        <f>'Таблица № 4'!K126</f>
        <v>0</v>
      </c>
      <c r="L32" s="23">
        <f>'Таблица № 4'!L126</f>
        <v>0</v>
      </c>
    </row>
    <row r="33" spans="1:12" s="1" customFormat="1" ht="60.75" customHeight="1" x14ac:dyDescent="0.25">
      <c r="A33" s="8" t="s">
        <v>57</v>
      </c>
      <c r="B33" s="8" t="s">
        <v>58</v>
      </c>
      <c r="C33" s="8" t="s">
        <v>17</v>
      </c>
      <c r="D33" s="21">
        <v>0</v>
      </c>
      <c r="E33" s="30">
        <v>0</v>
      </c>
      <c r="F33" s="30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23">
        <v>0</v>
      </c>
    </row>
  </sheetData>
  <mergeCells count="13">
    <mergeCell ref="A29:A30"/>
    <mergeCell ref="B29:B30"/>
    <mergeCell ref="A1:L1"/>
    <mergeCell ref="A2:L2"/>
    <mergeCell ref="D3:L3"/>
    <mergeCell ref="B6:B8"/>
    <mergeCell ref="A9:A11"/>
    <mergeCell ref="B9:B11"/>
    <mergeCell ref="A19:A20"/>
    <mergeCell ref="B19:B20"/>
    <mergeCell ref="A3:A4"/>
    <mergeCell ref="B3:B4"/>
    <mergeCell ref="C3:C4"/>
  </mergeCells>
  <pageMargins left="0.7" right="0.7" top="0.75" bottom="0.75" header="0.3" footer="0.3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8"/>
  <sheetViews>
    <sheetView tabSelected="1" view="pageBreakPreview" zoomScale="130" zoomScaleNormal="130" zoomScaleSheetLayoutView="130" workbookViewId="0">
      <selection activeCell="N3" sqref="N3"/>
    </sheetView>
  </sheetViews>
  <sheetFormatPr defaultRowHeight="15" x14ac:dyDescent="0.25"/>
  <cols>
    <col min="1" max="1" width="13.5703125" customWidth="1"/>
    <col min="2" max="2" width="18" customWidth="1"/>
    <col min="3" max="3" width="13.5703125" customWidth="1"/>
    <col min="4" max="4" width="9.7109375" customWidth="1"/>
    <col min="5" max="5" width="9.7109375" style="57" customWidth="1"/>
    <col min="6" max="6" width="9.42578125" style="57" customWidth="1"/>
    <col min="7" max="7" width="9.7109375" customWidth="1"/>
    <col min="8" max="8" width="10.85546875" bestFit="1" customWidth="1"/>
  </cols>
  <sheetData>
    <row r="1" spans="1:13" ht="108" customHeight="1" x14ac:dyDescent="0.25">
      <c r="A1" s="83" t="s">
        <v>107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3" ht="70.5" customHeight="1" x14ac:dyDescent="0.25">
      <c r="A2" s="84" t="s">
        <v>92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3" ht="81.75" customHeight="1" x14ac:dyDescent="0.25">
      <c r="A3" s="110" t="s">
        <v>0</v>
      </c>
      <c r="B3" s="110" t="s">
        <v>60</v>
      </c>
      <c r="C3" s="110" t="s">
        <v>61</v>
      </c>
      <c r="D3" s="108" t="s">
        <v>62</v>
      </c>
      <c r="E3" s="84"/>
      <c r="F3" s="84"/>
      <c r="G3" s="84"/>
      <c r="H3" s="84"/>
      <c r="I3" s="84"/>
      <c r="J3" s="84"/>
      <c r="K3" s="84"/>
      <c r="L3" s="109"/>
      <c r="M3" s="25"/>
    </row>
    <row r="4" spans="1:13" x14ac:dyDescent="0.25">
      <c r="A4" s="111"/>
      <c r="B4" s="111"/>
      <c r="C4" s="111"/>
      <c r="D4" s="5">
        <v>2022</v>
      </c>
      <c r="E4" s="54">
        <v>2023</v>
      </c>
      <c r="F4" s="55">
        <v>2024</v>
      </c>
      <c r="G4" s="5">
        <v>2025</v>
      </c>
      <c r="H4" s="5">
        <v>2026</v>
      </c>
      <c r="I4" s="16">
        <v>2027</v>
      </c>
      <c r="J4" s="5">
        <v>2028</v>
      </c>
      <c r="K4" s="5">
        <v>2029</v>
      </c>
      <c r="L4" s="2">
        <v>2030</v>
      </c>
    </row>
    <row r="5" spans="1:13" ht="12" customHeight="1" x14ac:dyDescent="0.25">
      <c r="A5" s="5">
        <v>1</v>
      </c>
      <c r="B5" s="15">
        <v>2</v>
      </c>
      <c r="C5" s="5">
        <v>3</v>
      </c>
      <c r="D5" s="13">
        <v>4</v>
      </c>
      <c r="E5" s="56">
        <v>5</v>
      </c>
      <c r="F5" s="55">
        <v>6</v>
      </c>
      <c r="G5" s="15">
        <v>7</v>
      </c>
      <c r="H5" s="5">
        <v>8</v>
      </c>
      <c r="I5" s="5">
        <v>9</v>
      </c>
      <c r="J5" s="5">
        <v>10</v>
      </c>
      <c r="K5" s="5">
        <v>11</v>
      </c>
      <c r="L5" s="6">
        <v>12</v>
      </c>
    </row>
    <row r="6" spans="1:13" ht="15" customHeight="1" x14ac:dyDescent="0.25">
      <c r="A6" s="97" t="s">
        <v>63</v>
      </c>
      <c r="B6" s="100" t="s">
        <v>15</v>
      </c>
      <c r="C6" s="8" t="s">
        <v>64</v>
      </c>
      <c r="D6" s="30">
        <f>D8+D9</f>
        <v>79384277.270000011</v>
      </c>
      <c r="E6" s="30">
        <f t="shared" ref="E6:L6" si="0">E8+E9</f>
        <v>66061467.769999996</v>
      </c>
      <c r="F6" s="30">
        <f>F8+F9</f>
        <v>76097260.689999998</v>
      </c>
      <c r="G6" s="30">
        <f t="shared" si="0"/>
        <v>52516167.789999999</v>
      </c>
      <c r="H6" s="30">
        <f>H8+H9</f>
        <v>52842613.969999999</v>
      </c>
      <c r="I6" s="30">
        <f t="shared" si="0"/>
        <v>0</v>
      </c>
      <c r="J6" s="30">
        <f t="shared" si="0"/>
        <v>0</v>
      </c>
      <c r="K6" s="30">
        <f t="shared" si="0"/>
        <v>0</v>
      </c>
      <c r="L6" s="30">
        <f t="shared" si="0"/>
        <v>0</v>
      </c>
    </row>
    <row r="7" spans="1:13" ht="22.5" x14ac:dyDescent="0.25">
      <c r="A7" s="98"/>
      <c r="B7" s="101"/>
      <c r="C7" s="8" t="s">
        <v>65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</row>
    <row r="8" spans="1:13" ht="33.75" x14ac:dyDescent="0.25">
      <c r="A8" s="98"/>
      <c r="B8" s="101"/>
      <c r="C8" s="8" t="s">
        <v>66</v>
      </c>
      <c r="D8" s="30">
        <f>D14+D62</f>
        <v>53303028.900000006</v>
      </c>
      <c r="E8" s="30">
        <f t="shared" ref="E8:L8" si="1">E14+E62</f>
        <v>30939106.379999999</v>
      </c>
      <c r="F8" s="30">
        <f>F14+F62</f>
        <v>36716433.530000001</v>
      </c>
      <c r="G8" s="30">
        <f t="shared" si="1"/>
        <v>23940583.57</v>
      </c>
      <c r="H8" s="30">
        <f>H14+H62</f>
        <v>24011881.170000002</v>
      </c>
      <c r="I8" s="30">
        <f t="shared" si="1"/>
        <v>0</v>
      </c>
      <c r="J8" s="30">
        <f t="shared" si="1"/>
        <v>0</v>
      </c>
      <c r="K8" s="30">
        <f t="shared" si="1"/>
        <v>0</v>
      </c>
      <c r="L8" s="30">
        <f t="shared" si="1"/>
        <v>0</v>
      </c>
    </row>
    <row r="9" spans="1:13" ht="33.75" x14ac:dyDescent="0.25">
      <c r="A9" s="98"/>
      <c r="B9" s="101"/>
      <c r="C9" s="11" t="s">
        <v>67</v>
      </c>
      <c r="D9" s="30">
        <f>D15+D63+D117</f>
        <v>26081248.369999997</v>
      </c>
      <c r="E9" s="30">
        <f t="shared" ref="E9:L9" si="2">E15+E63+E117</f>
        <v>35122361.390000001</v>
      </c>
      <c r="F9" s="30">
        <f t="shared" si="2"/>
        <v>39380827.159999996</v>
      </c>
      <c r="G9" s="30">
        <f t="shared" si="2"/>
        <v>28575584.219999999</v>
      </c>
      <c r="H9" s="30">
        <f>H15+H63+H117</f>
        <v>28830732.800000001</v>
      </c>
      <c r="I9" s="30">
        <f t="shared" si="2"/>
        <v>0</v>
      </c>
      <c r="J9" s="30">
        <f t="shared" si="2"/>
        <v>0</v>
      </c>
      <c r="K9" s="30">
        <f t="shared" si="2"/>
        <v>0</v>
      </c>
      <c r="L9" s="30">
        <f t="shared" si="2"/>
        <v>0</v>
      </c>
    </row>
    <row r="10" spans="1:13" ht="36" customHeight="1" x14ac:dyDescent="0.25">
      <c r="A10" s="98"/>
      <c r="B10" s="101"/>
      <c r="C10" s="17" t="s">
        <v>68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</row>
    <row r="11" spans="1:13" x14ac:dyDescent="0.25">
      <c r="A11" s="99"/>
      <c r="B11" s="102"/>
      <c r="C11" s="8" t="s">
        <v>69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</row>
    <row r="12" spans="1:13" ht="14.25" customHeight="1" x14ac:dyDescent="0.25">
      <c r="A12" s="97" t="s">
        <v>70</v>
      </c>
      <c r="B12" s="103" t="s">
        <v>20</v>
      </c>
      <c r="C12" s="8" t="s">
        <v>71</v>
      </c>
      <c r="D12" s="30">
        <f>D14+D15</f>
        <v>32150159.009999998</v>
      </c>
      <c r="E12" s="30">
        <f t="shared" ref="E12:L12" si="3">E14+E15</f>
        <v>32567254.640000001</v>
      </c>
      <c r="F12" s="30">
        <f>F14+F15</f>
        <v>20418483.66</v>
      </c>
      <c r="G12" s="30">
        <f t="shared" si="3"/>
        <v>18307870.420000002</v>
      </c>
      <c r="H12" s="30">
        <f>H14+H15</f>
        <v>18123453.600000001</v>
      </c>
      <c r="I12" s="30">
        <f t="shared" si="3"/>
        <v>0</v>
      </c>
      <c r="J12" s="30">
        <f t="shared" si="3"/>
        <v>0</v>
      </c>
      <c r="K12" s="30">
        <f t="shared" si="3"/>
        <v>0</v>
      </c>
      <c r="L12" s="30">
        <f t="shared" si="3"/>
        <v>0</v>
      </c>
    </row>
    <row r="13" spans="1:13" ht="22.5" x14ac:dyDescent="0.25">
      <c r="A13" s="98"/>
      <c r="B13" s="104"/>
      <c r="C13" s="8" t="s">
        <v>65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</row>
    <row r="14" spans="1:13" ht="33.75" x14ac:dyDescent="0.25">
      <c r="A14" s="98"/>
      <c r="B14" s="104"/>
      <c r="C14" s="8" t="s">
        <v>66</v>
      </c>
      <c r="D14" s="30">
        <f>D20+D38+D44</f>
        <v>17913014.25</v>
      </c>
      <c r="E14" s="30">
        <f t="shared" ref="E14:L14" si="4">E20+E38+E44</f>
        <v>15716349.02</v>
      </c>
      <c r="F14" s="30">
        <f t="shared" si="4"/>
        <v>10044211.43</v>
      </c>
      <c r="G14" s="30">
        <f t="shared" si="4"/>
        <v>8990429.1999999993</v>
      </c>
      <c r="H14" s="30">
        <f t="shared" si="4"/>
        <v>9061726.8000000007</v>
      </c>
      <c r="I14" s="30">
        <f t="shared" si="4"/>
        <v>0</v>
      </c>
      <c r="J14" s="30">
        <f t="shared" si="4"/>
        <v>0</v>
      </c>
      <c r="K14" s="30">
        <f t="shared" si="4"/>
        <v>0</v>
      </c>
      <c r="L14" s="30">
        <f t="shared" si="4"/>
        <v>0</v>
      </c>
    </row>
    <row r="15" spans="1:13" ht="33.75" x14ac:dyDescent="0.25">
      <c r="A15" s="98"/>
      <c r="B15" s="104"/>
      <c r="C15" s="8" t="s">
        <v>72</v>
      </c>
      <c r="D15" s="30">
        <f>D21+D39+D45</f>
        <v>14237144.76</v>
      </c>
      <c r="E15" s="30">
        <f t="shared" ref="E15:L15" si="5">E21+E39+E45</f>
        <v>16850905.620000001</v>
      </c>
      <c r="F15" s="30">
        <f t="shared" si="5"/>
        <v>10374272.23</v>
      </c>
      <c r="G15" s="30">
        <f t="shared" si="5"/>
        <v>9317441.2200000007</v>
      </c>
      <c r="H15" s="30">
        <f t="shared" si="5"/>
        <v>9061726.8000000007</v>
      </c>
      <c r="I15" s="30">
        <f t="shared" si="5"/>
        <v>0</v>
      </c>
      <c r="J15" s="30">
        <f t="shared" si="5"/>
        <v>0</v>
      </c>
      <c r="K15" s="30">
        <f t="shared" si="5"/>
        <v>0</v>
      </c>
      <c r="L15" s="30">
        <f t="shared" si="5"/>
        <v>0</v>
      </c>
    </row>
    <row r="16" spans="1:13" ht="36.75" customHeight="1" x14ac:dyDescent="0.25">
      <c r="A16" s="98"/>
      <c r="B16" s="104"/>
      <c r="C16" s="24" t="s">
        <v>68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</row>
    <row r="17" spans="1:13" x14ac:dyDescent="0.25">
      <c r="A17" s="99"/>
      <c r="B17" s="105"/>
      <c r="C17" s="8" t="s">
        <v>73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</row>
    <row r="18" spans="1:13" ht="14.25" customHeight="1" x14ac:dyDescent="0.25">
      <c r="A18" s="100" t="s">
        <v>21</v>
      </c>
      <c r="B18" s="112" t="s">
        <v>22</v>
      </c>
      <c r="C18" s="8" t="s">
        <v>71</v>
      </c>
      <c r="D18" s="30">
        <f>D20+D21</f>
        <v>5653366</v>
      </c>
      <c r="E18" s="30">
        <f t="shared" ref="E18:L18" si="6">E20+E21</f>
        <v>5956797.2599999998</v>
      </c>
      <c r="F18" s="30">
        <f t="shared" si="6"/>
        <v>6695658.2199999997</v>
      </c>
      <c r="G18" s="30">
        <f t="shared" si="6"/>
        <v>4461437.34</v>
      </c>
      <c r="H18" s="30">
        <f t="shared" si="6"/>
        <v>4000657.4000000004</v>
      </c>
      <c r="I18" s="30">
        <f t="shared" si="6"/>
        <v>0</v>
      </c>
      <c r="J18" s="30">
        <f t="shared" si="6"/>
        <v>0</v>
      </c>
      <c r="K18" s="30">
        <f t="shared" si="6"/>
        <v>0</v>
      </c>
      <c r="L18" s="30">
        <f t="shared" si="6"/>
        <v>0</v>
      </c>
    </row>
    <row r="19" spans="1:13" ht="22.5" x14ac:dyDescent="0.25">
      <c r="A19" s="101"/>
      <c r="B19" s="113"/>
      <c r="C19" s="8" t="s">
        <v>65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</row>
    <row r="20" spans="1:13" ht="33.75" x14ac:dyDescent="0.25">
      <c r="A20" s="101"/>
      <c r="B20" s="113"/>
      <c r="C20" s="8" t="s">
        <v>66</v>
      </c>
      <c r="D20" s="30">
        <f>D26+D32</f>
        <v>2195887</v>
      </c>
      <c r="E20" s="30">
        <f t="shared" ref="E20:L20" si="7">E26+E32</f>
        <v>2411120.33</v>
      </c>
      <c r="F20" s="30">
        <f t="shared" si="7"/>
        <v>3182798.71</v>
      </c>
      <c r="G20" s="30">
        <f t="shared" si="7"/>
        <v>2067212.6600000001</v>
      </c>
      <c r="H20" s="30">
        <f t="shared" si="7"/>
        <v>2000328.7000000002</v>
      </c>
      <c r="I20" s="30">
        <f t="shared" si="7"/>
        <v>0</v>
      </c>
      <c r="J20" s="30">
        <f t="shared" si="7"/>
        <v>0</v>
      </c>
      <c r="K20" s="30">
        <f t="shared" si="7"/>
        <v>0</v>
      </c>
      <c r="L20" s="30">
        <f t="shared" si="7"/>
        <v>0</v>
      </c>
    </row>
    <row r="21" spans="1:13" ht="33.75" x14ac:dyDescent="0.25">
      <c r="A21" s="101"/>
      <c r="B21" s="113"/>
      <c r="C21" s="8" t="s">
        <v>72</v>
      </c>
      <c r="D21" s="30">
        <f>D27+D33</f>
        <v>3457479</v>
      </c>
      <c r="E21" s="30">
        <f t="shared" ref="E21:L21" si="8">E27+E33</f>
        <v>3545676.93</v>
      </c>
      <c r="F21" s="30">
        <f t="shared" si="8"/>
        <v>3512859.51</v>
      </c>
      <c r="G21" s="30">
        <f t="shared" si="8"/>
        <v>2394224.6800000002</v>
      </c>
      <c r="H21" s="30">
        <f t="shared" si="8"/>
        <v>2000328.7000000002</v>
      </c>
      <c r="I21" s="30">
        <f t="shared" si="8"/>
        <v>0</v>
      </c>
      <c r="J21" s="30">
        <f t="shared" si="8"/>
        <v>0</v>
      </c>
      <c r="K21" s="30">
        <f t="shared" si="8"/>
        <v>0</v>
      </c>
      <c r="L21" s="30">
        <f t="shared" si="8"/>
        <v>0</v>
      </c>
    </row>
    <row r="22" spans="1:13" ht="35.25" customHeight="1" x14ac:dyDescent="0.25">
      <c r="A22" s="101"/>
      <c r="B22" s="113"/>
      <c r="C22" s="8" t="s">
        <v>68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</row>
    <row r="23" spans="1:13" x14ac:dyDescent="0.25">
      <c r="A23" s="102"/>
      <c r="B23" s="114"/>
      <c r="C23" s="11" t="s">
        <v>73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</row>
    <row r="24" spans="1:13" s="1" customFormat="1" ht="13.5" customHeight="1" x14ac:dyDescent="0.25">
      <c r="A24" s="97" t="s">
        <v>74</v>
      </c>
      <c r="B24" s="100" t="s">
        <v>22</v>
      </c>
      <c r="C24" s="24" t="s">
        <v>71</v>
      </c>
      <c r="D24" s="30">
        <f>D27</f>
        <v>3403481.78</v>
      </c>
      <c r="E24" s="30">
        <f t="shared" ref="E24:L24" si="9">E27</f>
        <v>1134556.6000000001</v>
      </c>
      <c r="F24" s="30">
        <f t="shared" si="9"/>
        <v>585516.4</v>
      </c>
      <c r="G24" s="30">
        <f t="shared" si="9"/>
        <v>327012.02</v>
      </c>
      <c r="H24" s="30">
        <f t="shared" si="9"/>
        <v>0</v>
      </c>
      <c r="I24" s="30">
        <f t="shared" si="9"/>
        <v>0</v>
      </c>
      <c r="J24" s="30">
        <f t="shared" si="9"/>
        <v>0</v>
      </c>
      <c r="K24" s="30">
        <f t="shared" si="9"/>
        <v>0</v>
      </c>
      <c r="L24" s="30">
        <f t="shared" si="9"/>
        <v>0</v>
      </c>
    </row>
    <row r="25" spans="1:13" s="1" customFormat="1" ht="22.5" x14ac:dyDescent="0.25">
      <c r="A25" s="98"/>
      <c r="B25" s="101"/>
      <c r="C25" s="8" t="s">
        <v>65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7"/>
    </row>
    <row r="26" spans="1:13" s="1" customFormat="1" ht="33.75" x14ac:dyDescent="0.25">
      <c r="A26" s="98"/>
      <c r="B26" s="101"/>
      <c r="C26" s="8" t="s">
        <v>66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</row>
    <row r="27" spans="1:13" s="1" customFormat="1" ht="33.75" x14ac:dyDescent="0.25">
      <c r="A27" s="98"/>
      <c r="B27" s="101"/>
      <c r="C27" s="8" t="s">
        <v>72</v>
      </c>
      <c r="D27" s="30">
        <v>3403481.78</v>
      </c>
      <c r="E27" s="30">
        <v>1134556.6000000001</v>
      </c>
      <c r="F27" s="30">
        <v>585516.4</v>
      </c>
      <c r="G27" s="30">
        <v>327012.02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</row>
    <row r="28" spans="1:13" s="1" customFormat="1" ht="38.25" customHeight="1" x14ac:dyDescent="0.25">
      <c r="A28" s="98"/>
      <c r="B28" s="101"/>
      <c r="C28" s="8" t="s">
        <v>68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</row>
    <row r="29" spans="1:13" s="1" customFormat="1" x14ac:dyDescent="0.25">
      <c r="A29" s="99"/>
      <c r="B29" s="102"/>
      <c r="C29" s="8" t="s">
        <v>73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</row>
    <row r="30" spans="1:13" ht="16.5" customHeight="1" x14ac:dyDescent="0.25">
      <c r="A30" s="100" t="s">
        <v>75</v>
      </c>
      <c r="B30" s="100" t="s">
        <v>76</v>
      </c>
      <c r="C30" s="8" t="s">
        <v>71</v>
      </c>
      <c r="D30" s="30">
        <f>D32+D33</f>
        <v>2249884.2200000002</v>
      </c>
      <c r="E30" s="30">
        <f t="shared" ref="E30:L30" si="10">E32+E33</f>
        <v>4822240.66</v>
      </c>
      <c r="F30" s="30">
        <f>F32+F33</f>
        <v>6110141.8200000003</v>
      </c>
      <c r="G30" s="30">
        <f t="shared" si="10"/>
        <v>4134425.3200000003</v>
      </c>
      <c r="H30" s="30">
        <f t="shared" si="10"/>
        <v>4000657.4000000004</v>
      </c>
      <c r="I30" s="30">
        <f t="shared" si="10"/>
        <v>0</v>
      </c>
      <c r="J30" s="30">
        <f t="shared" si="10"/>
        <v>0</v>
      </c>
      <c r="K30" s="30">
        <f t="shared" si="10"/>
        <v>0</v>
      </c>
      <c r="L30" s="30">
        <f t="shared" si="10"/>
        <v>0</v>
      </c>
    </row>
    <row r="31" spans="1:13" ht="22.5" x14ac:dyDescent="0.25">
      <c r="A31" s="101"/>
      <c r="B31" s="101"/>
      <c r="C31" s="8" t="s">
        <v>65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</row>
    <row r="32" spans="1:13" ht="33.75" x14ac:dyDescent="0.25">
      <c r="A32" s="101"/>
      <c r="B32" s="101"/>
      <c r="C32" s="8" t="s">
        <v>66</v>
      </c>
      <c r="D32" s="30">
        <v>2195887</v>
      </c>
      <c r="E32" s="30">
        <v>2411120.33</v>
      </c>
      <c r="F32" s="30">
        <v>3182798.71</v>
      </c>
      <c r="G32" s="30">
        <v>2067212.6600000001</v>
      </c>
      <c r="H32" s="30">
        <v>2000328.7000000002</v>
      </c>
      <c r="I32" s="30">
        <v>0</v>
      </c>
      <c r="J32" s="30">
        <v>0</v>
      </c>
      <c r="K32" s="30">
        <v>0</v>
      </c>
      <c r="L32" s="30">
        <v>0</v>
      </c>
    </row>
    <row r="33" spans="1:13" ht="33.75" x14ac:dyDescent="0.25">
      <c r="A33" s="101"/>
      <c r="B33" s="101"/>
      <c r="C33" s="8" t="s">
        <v>72</v>
      </c>
      <c r="D33" s="30">
        <v>53997.22</v>
      </c>
      <c r="E33" s="30">
        <v>2411120.33</v>
      </c>
      <c r="F33" s="30">
        <v>2927343.11</v>
      </c>
      <c r="G33" s="30">
        <v>2067212.6600000001</v>
      </c>
      <c r="H33" s="30">
        <v>2000328.7000000002</v>
      </c>
      <c r="I33" s="30">
        <v>0</v>
      </c>
      <c r="J33" s="30">
        <v>0</v>
      </c>
      <c r="K33" s="30">
        <v>0</v>
      </c>
      <c r="L33" s="30">
        <v>0</v>
      </c>
    </row>
    <row r="34" spans="1:13" ht="36.75" customHeight="1" x14ac:dyDescent="0.25">
      <c r="A34" s="101"/>
      <c r="B34" s="101"/>
      <c r="C34" s="8" t="s">
        <v>68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</row>
    <row r="35" spans="1:13" x14ac:dyDescent="0.25">
      <c r="A35" s="102"/>
      <c r="B35" s="102"/>
      <c r="C35" s="11" t="s">
        <v>73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</row>
    <row r="36" spans="1:13" ht="12" customHeight="1" x14ac:dyDescent="0.25">
      <c r="A36" s="97" t="s">
        <v>26</v>
      </c>
      <c r="B36" s="100" t="s">
        <v>77</v>
      </c>
      <c r="C36" s="8" t="s">
        <v>71</v>
      </c>
      <c r="D36" s="30">
        <f>D38+D39</f>
        <v>19637962</v>
      </c>
      <c r="E36" s="30">
        <f t="shared" ref="E36:L36" si="11">E38+E39</f>
        <v>26610457.379999999</v>
      </c>
      <c r="F36" s="30">
        <f t="shared" si="11"/>
        <v>13722825.439999999</v>
      </c>
      <c r="G36" s="30">
        <f t="shared" si="11"/>
        <v>13846433.08</v>
      </c>
      <c r="H36" s="30">
        <f t="shared" si="11"/>
        <v>14122796.199999999</v>
      </c>
      <c r="I36" s="30">
        <f t="shared" si="11"/>
        <v>0</v>
      </c>
      <c r="J36" s="30">
        <f t="shared" si="11"/>
        <v>0</v>
      </c>
      <c r="K36" s="30">
        <f t="shared" si="11"/>
        <v>0</v>
      </c>
      <c r="L36" s="30">
        <f t="shared" si="11"/>
        <v>0</v>
      </c>
      <c r="M36" s="25"/>
    </row>
    <row r="37" spans="1:13" ht="22.5" x14ac:dyDescent="0.25">
      <c r="A37" s="98"/>
      <c r="B37" s="101"/>
      <c r="C37" s="18" t="s">
        <v>65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</row>
    <row r="38" spans="1:13" ht="33.75" x14ac:dyDescent="0.25">
      <c r="A38" s="98"/>
      <c r="B38" s="101"/>
      <c r="C38" s="17" t="s">
        <v>66</v>
      </c>
      <c r="D38" s="30">
        <v>9818981</v>
      </c>
      <c r="E38" s="30">
        <v>13305228.689999999</v>
      </c>
      <c r="F38" s="30">
        <v>6861412.7199999997</v>
      </c>
      <c r="G38" s="30">
        <v>6923216.54</v>
      </c>
      <c r="H38" s="30">
        <v>7061398.0999999996</v>
      </c>
      <c r="I38" s="30">
        <v>0</v>
      </c>
      <c r="J38" s="30">
        <v>0</v>
      </c>
      <c r="K38" s="30">
        <v>0</v>
      </c>
      <c r="L38" s="30">
        <v>0</v>
      </c>
    </row>
    <row r="39" spans="1:13" ht="33.75" x14ac:dyDescent="0.25">
      <c r="A39" s="98"/>
      <c r="B39" s="101"/>
      <c r="C39" s="28" t="s">
        <v>72</v>
      </c>
      <c r="D39" s="30">
        <v>9818981</v>
      </c>
      <c r="E39" s="30">
        <v>13305228.689999999</v>
      </c>
      <c r="F39" s="30">
        <v>6861412.7199999997</v>
      </c>
      <c r="G39" s="30">
        <v>6923216.54</v>
      </c>
      <c r="H39" s="30">
        <v>7061398.0999999996</v>
      </c>
      <c r="I39" s="30">
        <v>0</v>
      </c>
      <c r="J39" s="30">
        <v>0</v>
      </c>
      <c r="K39" s="30">
        <v>0</v>
      </c>
      <c r="L39" s="30">
        <v>0</v>
      </c>
    </row>
    <row r="40" spans="1:13" ht="36.75" customHeight="1" x14ac:dyDescent="0.25">
      <c r="A40" s="98"/>
      <c r="B40" s="101"/>
      <c r="C40" s="17" t="s">
        <v>68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25"/>
    </row>
    <row r="41" spans="1:13" x14ac:dyDescent="0.25">
      <c r="A41" s="99"/>
      <c r="B41" s="107"/>
      <c r="C41" s="17" t="s">
        <v>73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</row>
    <row r="42" spans="1:13" ht="15.75" customHeight="1" x14ac:dyDescent="0.25">
      <c r="A42" s="100" t="s">
        <v>78</v>
      </c>
      <c r="B42" s="100" t="s">
        <v>31</v>
      </c>
      <c r="C42" s="19" t="s">
        <v>71</v>
      </c>
      <c r="D42" s="30">
        <f>D44+D45</f>
        <v>6858831.0099999998</v>
      </c>
      <c r="E42" s="30">
        <f t="shared" ref="E42:L42" si="12">E44+E45</f>
        <v>0</v>
      </c>
      <c r="F42" s="30">
        <f t="shared" si="12"/>
        <v>0</v>
      </c>
      <c r="G42" s="30">
        <f t="shared" si="12"/>
        <v>0</v>
      </c>
      <c r="H42" s="30">
        <f t="shared" si="12"/>
        <v>0</v>
      </c>
      <c r="I42" s="30">
        <f t="shared" si="12"/>
        <v>0</v>
      </c>
      <c r="J42" s="30">
        <f t="shared" si="12"/>
        <v>0</v>
      </c>
      <c r="K42" s="30">
        <f t="shared" si="12"/>
        <v>0</v>
      </c>
      <c r="L42" s="30">
        <f t="shared" si="12"/>
        <v>0</v>
      </c>
    </row>
    <row r="43" spans="1:13" ht="22.5" x14ac:dyDescent="0.25">
      <c r="A43" s="101"/>
      <c r="B43" s="101"/>
      <c r="C43" s="17" t="s">
        <v>65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</row>
    <row r="44" spans="1:13" ht="33.75" x14ac:dyDescent="0.25">
      <c r="A44" s="101"/>
      <c r="B44" s="101"/>
      <c r="C44" s="17" t="s">
        <v>66</v>
      </c>
      <c r="D44" s="30">
        <f>D50+D56</f>
        <v>5898146.25</v>
      </c>
      <c r="E44" s="30">
        <f t="shared" ref="E44:L44" si="13">E50+E56</f>
        <v>0</v>
      </c>
      <c r="F44" s="30">
        <f t="shared" si="13"/>
        <v>0</v>
      </c>
      <c r="G44" s="30">
        <f t="shared" si="13"/>
        <v>0</v>
      </c>
      <c r="H44" s="30">
        <f t="shared" si="13"/>
        <v>0</v>
      </c>
      <c r="I44" s="30">
        <f t="shared" si="13"/>
        <v>0</v>
      </c>
      <c r="J44" s="30">
        <f t="shared" si="13"/>
        <v>0</v>
      </c>
      <c r="K44" s="30">
        <f t="shared" si="13"/>
        <v>0</v>
      </c>
      <c r="L44" s="30">
        <f t="shared" si="13"/>
        <v>0</v>
      </c>
    </row>
    <row r="45" spans="1:13" ht="33.75" x14ac:dyDescent="0.25">
      <c r="A45" s="101"/>
      <c r="B45" s="101"/>
      <c r="C45" s="17" t="s">
        <v>72</v>
      </c>
      <c r="D45" s="30">
        <f>D51+D57</f>
        <v>960684.76</v>
      </c>
      <c r="E45" s="30">
        <f t="shared" ref="E45:L45" si="14">E51+E57</f>
        <v>0</v>
      </c>
      <c r="F45" s="30">
        <f t="shared" si="14"/>
        <v>0</v>
      </c>
      <c r="G45" s="30">
        <f t="shared" si="14"/>
        <v>0</v>
      </c>
      <c r="H45" s="30">
        <f t="shared" si="14"/>
        <v>0</v>
      </c>
      <c r="I45" s="30">
        <f t="shared" si="14"/>
        <v>0</v>
      </c>
      <c r="J45" s="30">
        <f t="shared" si="14"/>
        <v>0</v>
      </c>
      <c r="K45" s="30">
        <f t="shared" si="14"/>
        <v>0</v>
      </c>
      <c r="L45" s="30">
        <f t="shared" si="14"/>
        <v>0</v>
      </c>
    </row>
    <row r="46" spans="1:13" ht="39" customHeight="1" x14ac:dyDescent="0.25">
      <c r="A46" s="101"/>
      <c r="B46" s="101"/>
      <c r="C46" s="17" t="s">
        <v>68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</row>
    <row r="47" spans="1:13" x14ac:dyDescent="0.25">
      <c r="A47" s="102"/>
      <c r="B47" s="101"/>
      <c r="C47" s="17" t="s">
        <v>73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</row>
    <row r="48" spans="1:13" ht="13.5" customHeight="1" x14ac:dyDescent="0.25">
      <c r="A48" s="100" t="s">
        <v>79</v>
      </c>
      <c r="B48" s="100" t="s">
        <v>31</v>
      </c>
      <c r="C48" s="17" t="s">
        <v>71</v>
      </c>
      <c r="D48" s="30">
        <f>D51+D50</f>
        <v>650256.01</v>
      </c>
      <c r="E48" s="30">
        <f t="shared" ref="E48:L48" si="15">E51+E50</f>
        <v>0</v>
      </c>
      <c r="F48" s="30">
        <f t="shared" si="15"/>
        <v>0</v>
      </c>
      <c r="G48" s="30">
        <f t="shared" si="15"/>
        <v>0</v>
      </c>
      <c r="H48" s="30">
        <f t="shared" si="15"/>
        <v>0</v>
      </c>
      <c r="I48" s="30">
        <f t="shared" si="15"/>
        <v>0</v>
      </c>
      <c r="J48" s="30">
        <f t="shared" si="15"/>
        <v>0</v>
      </c>
      <c r="K48" s="30">
        <f t="shared" si="15"/>
        <v>0</v>
      </c>
      <c r="L48" s="30">
        <f t="shared" si="15"/>
        <v>0</v>
      </c>
    </row>
    <row r="49" spans="1:13" ht="22.5" x14ac:dyDescent="0.25">
      <c r="A49" s="101"/>
      <c r="B49" s="101"/>
      <c r="C49" s="17" t="s">
        <v>65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26"/>
    </row>
    <row r="50" spans="1:13" ht="33.75" x14ac:dyDescent="0.25">
      <c r="A50" s="101"/>
      <c r="B50" s="101"/>
      <c r="C50" s="17" t="s">
        <v>66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</row>
    <row r="51" spans="1:13" ht="33.75" x14ac:dyDescent="0.25">
      <c r="A51" s="101"/>
      <c r="B51" s="101"/>
      <c r="C51" s="17" t="s">
        <v>72</v>
      </c>
      <c r="D51" s="30">
        <v>650256.01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</row>
    <row r="52" spans="1:13" ht="37.5" customHeight="1" x14ac:dyDescent="0.25">
      <c r="A52" s="101"/>
      <c r="B52" s="101"/>
      <c r="C52" s="17" t="s">
        <v>68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</row>
    <row r="53" spans="1:13" x14ac:dyDescent="0.25">
      <c r="A53" s="102"/>
      <c r="B53" s="101"/>
      <c r="C53" s="19" t="s">
        <v>73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</row>
    <row r="54" spans="1:13" ht="15.75" customHeight="1" x14ac:dyDescent="0.25">
      <c r="A54" s="100" t="s">
        <v>32</v>
      </c>
      <c r="B54" s="100" t="s">
        <v>80</v>
      </c>
      <c r="C54" s="8" t="s">
        <v>71</v>
      </c>
      <c r="D54" s="30">
        <f>D56+D57</f>
        <v>6208575</v>
      </c>
      <c r="E54" s="30">
        <f t="shared" ref="E54:L54" si="16">E56+E57</f>
        <v>0</v>
      </c>
      <c r="F54" s="30">
        <f t="shared" si="16"/>
        <v>0</v>
      </c>
      <c r="G54" s="30">
        <f t="shared" si="16"/>
        <v>0</v>
      </c>
      <c r="H54" s="30">
        <f t="shared" si="16"/>
        <v>0</v>
      </c>
      <c r="I54" s="30">
        <f t="shared" si="16"/>
        <v>0</v>
      </c>
      <c r="J54" s="30">
        <f t="shared" si="16"/>
        <v>0</v>
      </c>
      <c r="K54" s="30">
        <f t="shared" si="16"/>
        <v>0</v>
      </c>
      <c r="L54" s="30">
        <f t="shared" si="16"/>
        <v>0</v>
      </c>
    </row>
    <row r="55" spans="1:13" ht="22.5" x14ac:dyDescent="0.25">
      <c r="A55" s="101"/>
      <c r="B55" s="101"/>
      <c r="C55" s="8" t="s">
        <v>65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</row>
    <row r="56" spans="1:13" ht="33.75" x14ac:dyDescent="0.25">
      <c r="A56" s="101"/>
      <c r="B56" s="101"/>
      <c r="C56" s="8" t="s">
        <v>66</v>
      </c>
      <c r="D56" s="30">
        <v>5898146.25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</row>
    <row r="57" spans="1:13" ht="33.75" x14ac:dyDescent="0.25">
      <c r="A57" s="101"/>
      <c r="B57" s="101"/>
      <c r="C57" s="8" t="s">
        <v>72</v>
      </c>
      <c r="D57" s="30">
        <v>310428.75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</row>
    <row r="58" spans="1:13" ht="38.25" customHeight="1" x14ac:dyDescent="0.25">
      <c r="A58" s="101"/>
      <c r="B58" s="101"/>
      <c r="C58" s="8" t="s">
        <v>68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</row>
    <row r="59" spans="1:13" x14ac:dyDescent="0.25">
      <c r="A59" s="102"/>
      <c r="B59" s="102"/>
      <c r="C59" s="20" t="s">
        <v>73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</row>
    <row r="60" spans="1:13" ht="15.75" customHeight="1" x14ac:dyDescent="0.25">
      <c r="A60" s="97" t="s">
        <v>81</v>
      </c>
      <c r="B60" s="100" t="s">
        <v>35</v>
      </c>
      <c r="C60" s="17" t="s">
        <v>71</v>
      </c>
      <c r="D60" s="30">
        <f>D62+D63</f>
        <v>47234118.260000005</v>
      </c>
      <c r="E60" s="30">
        <f t="shared" ref="E60:L60" si="17">E62+E63</f>
        <v>33474773.130000003</v>
      </c>
      <c r="F60" s="30">
        <f>F62+F63</f>
        <v>55648777.030000001</v>
      </c>
      <c r="G60" s="30">
        <f t="shared" si="17"/>
        <v>34178297.369999997</v>
      </c>
      <c r="H60" s="30">
        <f t="shared" si="17"/>
        <v>34689160.369999997</v>
      </c>
      <c r="I60" s="30">
        <f t="shared" si="17"/>
        <v>0</v>
      </c>
      <c r="J60" s="30">
        <f t="shared" si="17"/>
        <v>0</v>
      </c>
      <c r="K60" s="30">
        <f t="shared" si="17"/>
        <v>0</v>
      </c>
      <c r="L60" s="30">
        <f t="shared" si="17"/>
        <v>0</v>
      </c>
    </row>
    <row r="61" spans="1:13" ht="22.5" x14ac:dyDescent="0.25">
      <c r="A61" s="98"/>
      <c r="B61" s="101"/>
      <c r="C61" s="17" t="s">
        <v>65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</row>
    <row r="62" spans="1:13" ht="33.75" x14ac:dyDescent="0.25">
      <c r="A62" s="98"/>
      <c r="B62" s="101"/>
      <c r="C62" s="17" t="s">
        <v>66</v>
      </c>
      <c r="D62" s="30">
        <f>D68+D98+D104+D110</f>
        <v>35390014.650000006</v>
      </c>
      <c r="E62" s="30">
        <f t="shared" ref="E62:L62" si="18">E68+E98+E104+E110</f>
        <v>15222757.359999999</v>
      </c>
      <c r="F62" s="30">
        <f>F68+F98+F104+F110</f>
        <v>26672222.099999998</v>
      </c>
      <c r="G62" s="30">
        <f t="shared" si="18"/>
        <v>14950154.369999999</v>
      </c>
      <c r="H62" s="30">
        <f t="shared" si="18"/>
        <v>14950154.369999999</v>
      </c>
      <c r="I62" s="30">
        <f t="shared" si="18"/>
        <v>0</v>
      </c>
      <c r="J62" s="30">
        <f t="shared" si="18"/>
        <v>0</v>
      </c>
      <c r="K62" s="30">
        <f t="shared" si="18"/>
        <v>0</v>
      </c>
      <c r="L62" s="30">
        <f t="shared" si="18"/>
        <v>0</v>
      </c>
    </row>
    <row r="63" spans="1:13" ht="33.75" x14ac:dyDescent="0.25">
      <c r="A63" s="98"/>
      <c r="B63" s="101"/>
      <c r="C63" s="17" t="s">
        <v>72</v>
      </c>
      <c r="D63" s="30">
        <f>D69+D99+D105+D111</f>
        <v>11844103.609999998</v>
      </c>
      <c r="E63" s="30">
        <f t="shared" ref="E63:L63" si="19">E69+E99+E105+E111</f>
        <v>18252015.770000003</v>
      </c>
      <c r="F63" s="30">
        <f t="shared" si="19"/>
        <v>28976554.93</v>
      </c>
      <c r="G63" s="30">
        <f t="shared" si="19"/>
        <v>19228143</v>
      </c>
      <c r="H63" s="30">
        <f t="shared" si="19"/>
        <v>19739006</v>
      </c>
      <c r="I63" s="30">
        <f t="shared" si="19"/>
        <v>0</v>
      </c>
      <c r="J63" s="30">
        <f t="shared" si="19"/>
        <v>0</v>
      </c>
      <c r="K63" s="30">
        <f t="shared" si="19"/>
        <v>0</v>
      </c>
      <c r="L63" s="30">
        <f t="shared" si="19"/>
        <v>0</v>
      </c>
    </row>
    <row r="64" spans="1:13" ht="38.25" customHeight="1" x14ac:dyDescent="0.25">
      <c r="A64" s="98"/>
      <c r="B64" s="101"/>
      <c r="C64" s="17" t="s">
        <v>68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</row>
    <row r="65" spans="1:12" x14ac:dyDescent="0.25">
      <c r="A65" s="99"/>
      <c r="B65" s="101"/>
      <c r="C65" s="19" t="s">
        <v>73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</row>
    <row r="66" spans="1:12" ht="15" customHeight="1" x14ac:dyDescent="0.25">
      <c r="A66" s="97" t="s">
        <v>37</v>
      </c>
      <c r="B66" s="100" t="s">
        <v>82</v>
      </c>
      <c r="C66" s="17" t="s">
        <v>71</v>
      </c>
      <c r="D66" s="30">
        <f>D68+D69</f>
        <v>40441021.190000005</v>
      </c>
      <c r="E66" s="30">
        <f t="shared" ref="E66:L66" si="20">E68+E69</f>
        <v>22336814.329999998</v>
      </c>
      <c r="F66" s="30">
        <f t="shared" si="20"/>
        <v>33000395.299999997</v>
      </c>
      <c r="G66" s="30">
        <f t="shared" si="20"/>
        <v>19161376.629999999</v>
      </c>
      <c r="H66" s="30">
        <f t="shared" si="20"/>
        <v>19161376.629999999</v>
      </c>
      <c r="I66" s="30">
        <f t="shared" si="20"/>
        <v>0</v>
      </c>
      <c r="J66" s="30">
        <f t="shared" si="20"/>
        <v>0</v>
      </c>
      <c r="K66" s="30">
        <f t="shared" si="20"/>
        <v>0</v>
      </c>
      <c r="L66" s="30">
        <f t="shared" si="20"/>
        <v>0</v>
      </c>
    </row>
    <row r="67" spans="1:12" ht="22.5" x14ac:dyDescent="0.25">
      <c r="A67" s="98"/>
      <c r="B67" s="101"/>
      <c r="C67" s="17" t="s">
        <v>65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</row>
    <row r="68" spans="1:12" ht="33.75" x14ac:dyDescent="0.25">
      <c r="A68" s="98"/>
      <c r="B68" s="101"/>
      <c r="C68" s="17" t="s">
        <v>66</v>
      </c>
      <c r="D68" s="30">
        <f>D74+D80+D86+D92</f>
        <v>34541764.770000003</v>
      </c>
      <c r="E68" s="30">
        <f t="shared" ref="E68:L68" si="21">E74+E80+E86+E92</f>
        <v>15222757.359999999</v>
      </c>
      <c r="F68" s="30">
        <f t="shared" si="21"/>
        <v>26672222.099999998</v>
      </c>
      <c r="G68" s="30">
        <f t="shared" si="21"/>
        <v>14950154.369999999</v>
      </c>
      <c r="H68" s="30">
        <f t="shared" si="21"/>
        <v>14950154.369999999</v>
      </c>
      <c r="I68" s="30">
        <f t="shared" si="21"/>
        <v>0</v>
      </c>
      <c r="J68" s="30">
        <f t="shared" si="21"/>
        <v>0</v>
      </c>
      <c r="K68" s="30">
        <f t="shared" si="21"/>
        <v>0</v>
      </c>
      <c r="L68" s="30">
        <f t="shared" si="21"/>
        <v>0</v>
      </c>
    </row>
    <row r="69" spans="1:12" ht="33.75" x14ac:dyDescent="0.25">
      <c r="A69" s="98"/>
      <c r="B69" s="101"/>
      <c r="C69" s="17" t="s">
        <v>72</v>
      </c>
      <c r="D69" s="30">
        <f>D75+D81+D87+D93</f>
        <v>5899256.419999999</v>
      </c>
      <c r="E69" s="30">
        <f>E75+E81+E87+E93</f>
        <v>7114056.9700000007</v>
      </c>
      <c r="F69" s="30">
        <f>F75+F81+F87+F93</f>
        <v>6328173.1999999993</v>
      </c>
      <c r="G69" s="30">
        <f t="shared" ref="G69:L69" si="22">G75+G81+G87+G93</f>
        <v>4211222.26</v>
      </c>
      <c r="H69" s="30">
        <f t="shared" si="22"/>
        <v>4211222.26</v>
      </c>
      <c r="I69" s="30">
        <f t="shared" si="22"/>
        <v>0</v>
      </c>
      <c r="J69" s="30">
        <f t="shared" si="22"/>
        <v>0</v>
      </c>
      <c r="K69" s="30">
        <f t="shared" si="22"/>
        <v>0</v>
      </c>
      <c r="L69" s="30">
        <f t="shared" si="22"/>
        <v>0</v>
      </c>
    </row>
    <row r="70" spans="1:12" ht="38.25" customHeight="1" x14ac:dyDescent="0.25">
      <c r="A70" s="98"/>
      <c r="B70" s="101"/>
      <c r="C70" s="17" t="s">
        <v>68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</row>
    <row r="71" spans="1:12" x14ac:dyDescent="0.25">
      <c r="A71" s="99"/>
      <c r="B71" s="102"/>
      <c r="C71" s="19" t="s">
        <v>73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</row>
    <row r="72" spans="1:12" ht="14.25" customHeight="1" x14ac:dyDescent="0.25">
      <c r="A72" s="97" t="s">
        <v>83</v>
      </c>
      <c r="B72" s="101" t="s">
        <v>84</v>
      </c>
      <c r="C72" s="17" t="s">
        <v>71</v>
      </c>
      <c r="D72" s="30">
        <f>D75</f>
        <v>4640016.91</v>
      </c>
      <c r="E72" s="30">
        <f t="shared" ref="E72:L72" si="23">E75</f>
        <v>6388487.0700000003</v>
      </c>
      <c r="F72" s="30">
        <f t="shared" si="23"/>
        <v>5000000</v>
      </c>
      <c r="G72" s="30">
        <f t="shared" si="23"/>
        <v>3500000</v>
      </c>
      <c r="H72" s="30">
        <f t="shared" si="23"/>
        <v>3500000</v>
      </c>
      <c r="I72" s="30">
        <f t="shared" si="23"/>
        <v>0</v>
      </c>
      <c r="J72" s="30">
        <f t="shared" si="23"/>
        <v>0</v>
      </c>
      <c r="K72" s="30">
        <f t="shared" si="23"/>
        <v>0</v>
      </c>
      <c r="L72" s="30">
        <f t="shared" si="23"/>
        <v>0</v>
      </c>
    </row>
    <row r="73" spans="1:12" ht="22.5" x14ac:dyDescent="0.25">
      <c r="A73" s="98"/>
      <c r="B73" s="101"/>
      <c r="C73" s="17" t="s">
        <v>65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</row>
    <row r="74" spans="1:12" ht="33.75" x14ac:dyDescent="0.25">
      <c r="A74" s="98"/>
      <c r="B74" s="101"/>
      <c r="C74" s="17" t="s">
        <v>66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</row>
    <row r="75" spans="1:12" ht="33.75" x14ac:dyDescent="0.25">
      <c r="A75" s="98"/>
      <c r="B75" s="101"/>
      <c r="C75" s="17" t="s">
        <v>72</v>
      </c>
      <c r="D75" s="30">
        <v>4640016.91</v>
      </c>
      <c r="E75" s="30">
        <v>6388487.0700000003</v>
      </c>
      <c r="F75" s="30">
        <v>5000000</v>
      </c>
      <c r="G75" s="30">
        <v>3500000</v>
      </c>
      <c r="H75" s="30">
        <v>3500000</v>
      </c>
      <c r="I75" s="30">
        <v>0</v>
      </c>
      <c r="J75" s="30">
        <v>0</v>
      </c>
      <c r="K75" s="30">
        <v>0</v>
      </c>
      <c r="L75" s="30">
        <v>0</v>
      </c>
    </row>
    <row r="76" spans="1:12" ht="37.5" customHeight="1" x14ac:dyDescent="0.25">
      <c r="A76" s="98"/>
      <c r="B76" s="101"/>
      <c r="C76" s="17" t="s">
        <v>68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</row>
    <row r="77" spans="1:12" x14ac:dyDescent="0.25">
      <c r="A77" s="99"/>
      <c r="B77" s="102"/>
      <c r="C77" s="17" t="s">
        <v>73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</row>
    <row r="78" spans="1:12" ht="16.5" customHeight="1" x14ac:dyDescent="0.25">
      <c r="A78" s="97" t="s">
        <v>41</v>
      </c>
      <c r="B78" s="100" t="s">
        <v>85</v>
      </c>
      <c r="C78" s="17" t="s">
        <v>71</v>
      </c>
      <c r="D78" s="30">
        <f>D80+D81</f>
        <v>1600978.32</v>
      </c>
      <c r="E78" s="30">
        <f t="shared" ref="E78:L78" si="24">E80+E81</f>
        <v>1796161.62</v>
      </c>
      <c r="F78" s="30">
        <f t="shared" si="24"/>
        <v>1796164.16</v>
      </c>
      <c r="G78" s="30">
        <f t="shared" si="24"/>
        <v>1796164.16</v>
      </c>
      <c r="H78" s="30">
        <f t="shared" si="24"/>
        <v>1796164.16</v>
      </c>
      <c r="I78" s="30">
        <f t="shared" si="24"/>
        <v>0</v>
      </c>
      <c r="J78" s="30">
        <f t="shared" si="24"/>
        <v>0</v>
      </c>
      <c r="K78" s="30">
        <f t="shared" si="24"/>
        <v>0</v>
      </c>
      <c r="L78" s="30">
        <f t="shared" si="24"/>
        <v>0</v>
      </c>
    </row>
    <row r="79" spans="1:12" ht="22.5" x14ac:dyDescent="0.25">
      <c r="A79" s="98"/>
      <c r="B79" s="101"/>
      <c r="C79" s="17" t="s">
        <v>65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</row>
    <row r="80" spans="1:12" ht="33.75" x14ac:dyDescent="0.25">
      <c r="A80" s="98"/>
      <c r="B80" s="101"/>
      <c r="C80" s="17" t="s">
        <v>66</v>
      </c>
      <c r="D80" s="30">
        <v>1584968.55</v>
      </c>
      <c r="E80" s="30">
        <v>1778200</v>
      </c>
      <c r="F80" s="30">
        <v>1778202.52</v>
      </c>
      <c r="G80" s="30">
        <v>1778202.52</v>
      </c>
      <c r="H80" s="30">
        <v>1778202.52</v>
      </c>
      <c r="I80" s="30">
        <v>0</v>
      </c>
      <c r="J80" s="30">
        <v>0</v>
      </c>
      <c r="K80" s="30">
        <v>0</v>
      </c>
      <c r="L80" s="30">
        <v>0</v>
      </c>
    </row>
    <row r="81" spans="1:12" ht="33.75" x14ac:dyDescent="0.25">
      <c r="A81" s="98"/>
      <c r="B81" s="101"/>
      <c r="C81" s="17" t="s">
        <v>72</v>
      </c>
      <c r="D81" s="30">
        <v>16009.77</v>
      </c>
      <c r="E81" s="30">
        <v>17961.62</v>
      </c>
      <c r="F81" s="30">
        <v>17961.64</v>
      </c>
      <c r="G81" s="30">
        <v>17961.64</v>
      </c>
      <c r="H81" s="30">
        <v>17961.64</v>
      </c>
      <c r="I81" s="30">
        <v>0</v>
      </c>
      <c r="J81" s="30">
        <v>0</v>
      </c>
      <c r="K81" s="30">
        <v>0</v>
      </c>
      <c r="L81" s="30">
        <v>0</v>
      </c>
    </row>
    <row r="82" spans="1:12" ht="37.5" customHeight="1" x14ac:dyDescent="0.25">
      <c r="A82" s="98"/>
      <c r="B82" s="101"/>
      <c r="C82" s="17" t="s">
        <v>68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</row>
    <row r="83" spans="1:12" x14ac:dyDescent="0.25">
      <c r="A83" s="99"/>
      <c r="B83" s="102"/>
      <c r="C83" s="8" t="s">
        <v>73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</row>
    <row r="84" spans="1:12" ht="15" customHeight="1" x14ac:dyDescent="0.25">
      <c r="A84" s="97" t="s">
        <v>42</v>
      </c>
      <c r="B84" s="100" t="s">
        <v>86</v>
      </c>
      <c r="C84" s="17" t="s">
        <v>71</v>
      </c>
      <c r="D84" s="30">
        <f>D86+D87</f>
        <v>22530737.060000002</v>
      </c>
      <c r="E84" s="30">
        <f>E86+E87</f>
        <v>14152165.639999999</v>
      </c>
      <c r="F84" s="30">
        <f t="shared" ref="F84:L84" si="25">F86+F87</f>
        <v>26204231.139999997</v>
      </c>
      <c r="G84" s="30">
        <f t="shared" si="25"/>
        <v>13865212.469999999</v>
      </c>
      <c r="H84" s="30">
        <f t="shared" si="25"/>
        <v>13865212.469999999</v>
      </c>
      <c r="I84" s="30">
        <f t="shared" si="25"/>
        <v>0</v>
      </c>
      <c r="J84" s="30">
        <f t="shared" si="25"/>
        <v>0</v>
      </c>
      <c r="K84" s="30">
        <f t="shared" si="25"/>
        <v>0</v>
      </c>
      <c r="L84" s="30">
        <f t="shared" si="25"/>
        <v>0</v>
      </c>
    </row>
    <row r="85" spans="1:12" ht="22.5" x14ac:dyDescent="0.25">
      <c r="A85" s="98"/>
      <c r="B85" s="101"/>
      <c r="C85" s="17" t="s">
        <v>65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</row>
    <row r="86" spans="1:12" ht="33.75" x14ac:dyDescent="0.25">
      <c r="A86" s="98"/>
      <c r="B86" s="101"/>
      <c r="C86" s="17" t="s">
        <v>66</v>
      </c>
      <c r="D86" s="30">
        <v>21404200.210000001</v>
      </c>
      <c r="E86" s="30">
        <v>13444557.359999999</v>
      </c>
      <c r="F86" s="30">
        <v>24894019.579999998</v>
      </c>
      <c r="G86" s="30">
        <v>13171951.85</v>
      </c>
      <c r="H86" s="30">
        <v>13171951.85</v>
      </c>
      <c r="I86" s="30">
        <v>0</v>
      </c>
      <c r="J86" s="30">
        <v>0</v>
      </c>
      <c r="K86" s="30">
        <v>0</v>
      </c>
      <c r="L86" s="30">
        <v>0</v>
      </c>
    </row>
    <row r="87" spans="1:12" ht="33.75" x14ac:dyDescent="0.25">
      <c r="A87" s="98"/>
      <c r="B87" s="101"/>
      <c r="C87" s="17" t="s">
        <v>72</v>
      </c>
      <c r="D87" s="30">
        <v>1126536.8500000001</v>
      </c>
      <c r="E87" s="30">
        <v>707608.28</v>
      </c>
      <c r="F87" s="30">
        <v>1310211.56</v>
      </c>
      <c r="G87" s="30">
        <v>693260.62</v>
      </c>
      <c r="H87" s="30">
        <v>693260.62</v>
      </c>
      <c r="I87" s="30">
        <v>0</v>
      </c>
      <c r="J87" s="30">
        <v>0</v>
      </c>
      <c r="K87" s="30">
        <v>0</v>
      </c>
      <c r="L87" s="30">
        <v>0</v>
      </c>
    </row>
    <row r="88" spans="1:12" ht="39.75" customHeight="1" x14ac:dyDescent="0.25">
      <c r="A88" s="98"/>
      <c r="B88" s="101"/>
      <c r="C88" s="17" t="s">
        <v>68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</row>
    <row r="89" spans="1:12" x14ac:dyDescent="0.25">
      <c r="A89" s="99"/>
      <c r="B89" s="102"/>
      <c r="C89" s="19" t="s">
        <v>73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</row>
    <row r="90" spans="1:12" ht="17.25" customHeight="1" x14ac:dyDescent="0.25">
      <c r="A90" s="100" t="s">
        <v>44</v>
      </c>
      <c r="B90" s="100" t="s">
        <v>45</v>
      </c>
      <c r="C90" s="17" t="s">
        <v>71</v>
      </c>
      <c r="D90" s="30">
        <f>D92+D93</f>
        <v>11669288.9</v>
      </c>
      <c r="E90" s="30">
        <f t="shared" ref="E90:L90" si="26">E92+E93</f>
        <v>0</v>
      </c>
      <c r="F90" s="30">
        <f t="shared" si="26"/>
        <v>0</v>
      </c>
      <c r="G90" s="30">
        <f t="shared" si="26"/>
        <v>0</v>
      </c>
      <c r="H90" s="30">
        <f t="shared" si="26"/>
        <v>0</v>
      </c>
      <c r="I90" s="30">
        <f t="shared" si="26"/>
        <v>0</v>
      </c>
      <c r="J90" s="30">
        <f t="shared" si="26"/>
        <v>0</v>
      </c>
      <c r="K90" s="30">
        <f t="shared" si="26"/>
        <v>0</v>
      </c>
      <c r="L90" s="30">
        <f t="shared" si="26"/>
        <v>0</v>
      </c>
    </row>
    <row r="91" spans="1:12" ht="22.5" x14ac:dyDescent="0.25">
      <c r="A91" s="101"/>
      <c r="B91" s="101"/>
      <c r="C91" s="18" t="s">
        <v>65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</row>
    <row r="92" spans="1:12" ht="33.75" x14ac:dyDescent="0.25">
      <c r="A92" s="101"/>
      <c r="B92" s="101"/>
      <c r="C92" s="17" t="s">
        <v>66</v>
      </c>
      <c r="D92" s="30">
        <v>11552596.01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</row>
    <row r="93" spans="1:12" ht="33.75" x14ac:dyDescent="0.25">
      <c r="A93" s="101"/>
      <c r="B93" s="101"/>
      <c r="C93" s="17" t="s">
        <v>72</v>
      </c>
      <c r="D93" s="30">
        <v>116692.89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</row>
    <row r="94" spans="1:12" ht="36" customHeight="1" x14ac:dyDescent="0.25">
      <c r="A94" s="101"/>
      <c r="B94" s="101"/>
      <c r="C94" s="17" t="s">
        <v>68</v>
      </c>
      <c r="D94" s="30">
        <v>0</v>
      </c>
      <c r="E94" s="30">
        <v>0</v>
      </c>
      <c r="F94" s="30">
        <v>0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</row>
    <row r="95" spans="1:12" x14ac:dyDescent="0.25">
      <c r="A95" s="102"/>
      <c r="B95" s="102"/>
      <c r="C95" s="19" t="s">
        <v>73</v>
      </c>
      <c r="D95" s="30">
        <v>0</v>
      </c>
      <c r="E95" s="30">
        <v>0</v>
      </c>
      <c r="F95" s="30">
        <v>0</v>
      </c>
      <c r="G95" s="3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</row>
    <row r="96" spans="1:12" ht="15.75" customHeight="1" x14ac:dyDescent="0.25">
      <c r="A96" s="97" t="s">
        <v>46</v>
      </c>
      <c r="B96" s="106" t="s">
        <v>87</v>
      </c>
      <c r="C96" s="17" t="s">
        <v>71</v>
      </c>
      <c r="D96" s="30">
        <f>D99</f>
        <v>379732</v>
      </c>
      <c r="E96" s="30">
        <f t="shared" ref="E96:L96" si="27">E99</f>
        <v>262329</v>
      </c>
      <c r="F96" s="30">
        <f t="shared" si="27"/>
        <v>500000</v>
      </c>
      <c r="G96" s="30">
        <f t="shared" si="27"/>
        <v>1000000</v>
      </c>
      <c r="H96" s="30">
        <f t="shared" si="27"/>
        <v>1000000</v>
      </c>
      <c r="I96" s="30">
        <f t="shared" si="27"/>
        <v>0</v>
      </c>
      <c r="J96" s="30">
        <f t="shared" si="27"/>
        <v>0</v>
      </c>
      <c r="K96" s="30">
        <f t="shared" si="27"/>
        <v>0</v>
      </c>
      <c r="L96" s="30">
        <f t="shared" si="27"/>
        <v>0</v>
      </c>
    </row>
    <row r="97" spans="1:13" ht="22.5" x14ac:dyDescent="0.25">
      <c r="A97" s="98"/>
      <c r="B97" s="107"/>
      <c r="C97" s="17" t="s">
        <v>65</v>
      </c>
      <c r="D97" s="30">
        <v>0</v>
      </c>
      <c r="E97" s="30">
        <v>0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</row>
    <row r="98" spans="1:13" ht="33.75" x14ac:dyDescent="0.25">
      <c r="A98" s="98"/>
      <c r="B98" s="107"/>
      <c r="C98" s="17" t="s">
        <v>66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</row>
    <row r="99" spans="1:13" ht="33.75" x14ac:dyDescent="0.25">
      <c r="A99" s="98"/>
      <c r="B99" s="107"/>
      <c r="C99" s="17" t="s">
        <v>72</v>
      </c>
      <c r="D99" s="30">
        <v>379732</v>
      </c>
      <c r="E99" s="30">
        <v>262329</v>
      </c>
      <c r="F99" s="30">
        <v>500000</v>
      </c>
      <c r="G99" s="30">
        <v>1000000</v>
      </c>
      <c r="H99" s="30">
        <v>1000000</v>
      </c>
      <c r="I99" s="30">
        <v>0</v>
      </c>
      <c r="J99" s="30">
        <v>0</v>
      </c>
      <c r="K99" s="30">
        <v>0</v>
      </c>
      <c r="L99" s="30">
        <v>0</v>
      </c>
    </row>
    <row r="100" spans="1:13" ht="38.25" customHeight="1" x14ac:dyDescent="0.25">
      <c r="A100" s="98"/>
      <c r="B100" s="107"/>
      <c r="C100" s="17" t="s">
        <v>68</v>
      </c>
      <c r="D100" s="30"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</row>
    <row r="101" spans="1:13" x14ac:dyDescent="0.25">
      <c r="A101" s="99"/>
      <c r="B101" s="107"/>
      <c r="C101" s="8" t="s">
        <v>73</v>
      </c>
      <c r="D101" s="30">
        <v>0</v>
      </c>
      <c r="E101" s="30">
        <v>0</v>
      </c>
      <c r="F101" s="30">
        <v>0</v>
      </c>
      <c r="G101" s="3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</row>
    <row r="102" spans="1:13" ht="15.75" customHeight="1" x14ac:dyDescent="0.25">
      <c r="A102" s="97" t="s">
        <v>48</v>
      </c>
      <c r="B102" s="100" t="s">
        <v>88</v>
      </c>
      <c r="C102" s="14" t="s">
        <v>71</v>
      </c>
      <c r="D102" s="30">
        <f>D105</f>
        <v>5329425</v>
      </c>
      <c r="E102" s="30">
        <f t="shared" ref="E102:L102" si="28">E105</f>
        <v>10875629.800000001</v>
      </c>
      <c r="F102" s="30">
        <f t="shared" si="28"/>
        <v>22148381.73</v>
      </c>
      <c r="G102" s="30">
        <f t="shared" si="28"/>
        <v>14016920.74</v>
      </c>
      <c r="H102" s="30">
        <f t="shared" si="28"/>
        <v>14527783.74</v>
      </c>
      <c r="I102" s="30">
        <f t="shared" si="28"/>
        <v>0</v>
      </c>
      <c r="J102" s="30">
        <f t="shared" si="28"/>
        <v>0</v>
      </c>
      <c r="K102" s="30">
        <f t="shared" si="28"/>
        <v>0</v>
      </c>
      <c r="L102" s="30">
        <f t="shared" si="28"/>
        <v>0</v>
      </c>
    </row>
    <row r="103" spans="1:13" ht="22.5" x14ac:dyDescent="0.25">
      <c r="A103" s="98"/>
      <c r="B103" s="101"/>
      <c r="C103" s="14" t="s">
        <v>65</v>
      </c>
      <c r="D103" s="30">
        <v>0</v>
      </c>
      <c r="E103" s="30">
        <v>0</v>
      </c>
      <c r="F103" s="30">
        <v>0</v>
      </c>
      <c r="G103" s="30">
        <v>0</v>
      </c>
      <c r="H103" s="30">
        <v>0</v>
      </c>
      <c r="I103" s="30">
        <v>0</v>
      </c>
      <c r="J103" s="30">
        <v>0</v>
      </c>
      <c r="K103" s="30">
        <v>0</v>
      </c>
      <c r="L103" s="30">
        <v>0</v>
      </c>
    </row>
    <row r="104" spans="1:13" ht="33.75" x14ac:dyDescent="0.25">
      <c r="A104" s="98"/>
      <c r="B104" s="101"/>
      <c r="C104" s="14" t="s">
        <v>66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</row>
    <row r="105" spans="1:13" ht="33.75" x14ac:dyDescent="0.25">
      <c r="A105" s="98"/>
      <c r="B105" s="101"/>
      <c r="C105" s="14" t="s">
        <v>72</v>
      </c>
      <c r="D105" s="30">
        <v>5329425</v>
      </c>
      <c r="E105" s="30">
        <v>10875629.800000001</v>
      </c>
      <c r="F105" s="30">
        <v>22148381.73</v>
      </c>
      <c r="G105" s="30">
        <v>14016920.74</v>
      </c>
      <c r="H105" s="30">
        <v>14527783.74</v>
      </c>
      <c r="I105" s="30">
        <v>0</v>
      </c>
      <c r="J105" s="30">
        <v>0</v>
      </c>
      <c r="K105" s="30">
        <v>0</v>
      </c>
      <c r="L105" s="30">
        <v>0</v>
      </c>
    </row>
    <row r="106" spans="1:13" ht="38.25" customHeight="1" x14ac:dyDescent="0.25">
      <c r="A106" s="98"/>
      <c r="B106" s="101"/>
      <c r="C106" s="14" t="s">
        <v>68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</row>
    <row r="107" spans="1:13" x14ac:dyDescent="0.25">
      <c r="A107" s="99"/>
      <c r="B107" s="101"/>
      <c r="C107" s="14" t="s">
        <v>73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</row>
    <row r="108" spans="1:13" ht="15.75" customHeight="1" x14ac:dyDescent="0.25">
      <c r="A108" s="97" t="s">
        <v>50</v>
      </c>
      <c r="B108" s="100" t="s">
        <v>51</v>
      </c>
      <c r="C108" s="17" t="s">
        <v>71</v>
      </c>
      <c r="D108" s="30">
        <f>D110+D111</f>
        <v>1083940.07</v>
      </c>
      <c r="E108" s="30">
        <f t="shared" ref="E108:L108" si="29">E110+E111</f>
        <v>0</v>
      </c>
      <c r="F108" s="30">
        <f t="shared" si="29"/>
        <v>0</v>
      </c>
      <c r="G108" s="30">
        <f t="shared" si="29"/>
        <v>0</v>
      </c>
      <c r="H108" s="30">
        <f t="shared" si="29"/>
        <v>0</v>
      </c>
      <c r="I108" s="30">
        <f t="shared" si="29"/>
        <v>0</v>
      </c>
      <c r="J108" s="30">
        <f t="shared" si="29"/>
        <v>0</v>
      </c>
      <c r="K108" s="30">
        <f t="shared" si="29"/>
        <v>0</v>
      </c>
      <c r="L108" s="30">
        <f t="shared" si="29"/>
        <v>0</v>
      </c>
    </row>
    <row r="109" spans="1:13" ht="22.5" x14ac:dyDescent="0.25">
      <c r="A109" s="98"/>
      <c r="B109" s="101"/>
      <c r="C109" s="17" t="s">
        <v>65</v>
      </c>
      <c r="D109" s="30">
        <v>0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>
        <v>0</v>
      </c>
      <c r="L109" s="30">
        <v>0</v>
      </c>
    </row>
    <row r="110" spans="1:13" ht="33.75" x14ac:dyDescent="0.25">
      <c r="A110" s="98"/>
      <c r="B110" s="101"/>
      <c r="C110" s="17" t="s">
        <v>66</v>
      </c>
      <c r="D110" s="30">
        <v>848249.88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</row>
    <row r="111" spans="1:13" ht="33.75" x14ac:dyDescent="0.25">
      <c r="A111" s="98"/>
      <c r="B111" s="101"/>
      <c r="C111" s="17" t="s">
        <v>72</v>
      </c>
      <c r="D111" s="30">
        <v>235690.19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</row>
    <row r="112" spans="1:13" ht="36.75" customHeight="1" x14ac:dyDescent="0.25">
      <c r="A112" s="98"/>
      <c r="B112" s="101"/>
      <c r="C112" s="17" t="s">
        <v>68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26"/>
    </row>
    <row r="113" spans="1:12" x14ac:dyDescent="0.25">
      <c r="A113" s="99"/>
      <c r="B113" s="101"/>
      <c r="C113" s="7" t="s">
        <v>73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</row>
    <row r="114" spans="1:12" ht="17.25" customHeight="1" x14ac:dyDescent="0.25">
      <c r="A114" s="97" t="s">
        <v>52</v>
      </c>
      <c r="B114" s="100" t="s">
        <v>53</v>
      </c>
      <c r="C114" s="8" t="s">
        <v>71</v>
      </c>
      <c r="D114" s="30">
        <v>0</v>
      </c>
      <c r="E114" s="30">
        <f>E116+E117</f>
        <v>19440</v>
      </c>
      <c r="F114" s="30">
        <f>F117+F118</f>
        <v>30000</v>
      </c>
      <c r="G114" s="30">
        <f>G117</f>
        <v>30000</v>
      </c>
      <c r="H114" s="30">
        <f>H117</f>
        <v>30000</v>
      </c>
      <c r="I114" s="30">
        <v>0</v>
      </c>
      <c r="J114" s="30">
        <v>0</v>
      </c>
      <c r="K114" s="30">
        <v>0</v>
      </c>
      <c r="L114" s="30">
        <v>0</v>
      </c>
    </row>
    <row r="115" spans="1:12" ht="22.5" x14ac:dyDescent="0.25">
      <c r="A115" s="98"/>
      <c r="B115" s="101"/>
      <c r="C115" s="8" t="s">
        <v>65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</row>
    <row r="116" spans="1:12" ht="33.75" x14ac:dyDescent="0.25">
      <c r="A116" s="98"/>
      <c r="B116" s="101"/>
      <c r="C116" s="8" t="s">
        <v>66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>
        <v>0</v>
      </c>
    </row>
    <row r="117" spans="1:12" ht="33.75" x14ac:dyDescent="0.25">
      <c r="A117" s="98"/>
      <c r="B117" s="101"/>
      <c r="C117" s="8" t="s">
        <v>72</v>
      </c>
      <c r="D117" s="30">
        <v>0</v>
      </c>
      <c r="E117" s="30">
        <f>E123</f>
        <v>19440</v>
      </c>
      <c r="F117" s="30">
        <v>30000</v>
      </c>
      <c r="G117" s="30">
        <v>30000</v>
      </c>
      <c r="H117" s="30">
        <v>30000</v>
      </c>
      <c r="I117" s="30">
        <v>0</v>
      </c>
      <c r="J117" s="30">
        <v>0</v>
      </c>
      <c r="K117" s="30">
        <v>0</v>
      </c>
      <c r="L117" s="30">
        <v>0</v>
      </c>
    </row>
    <row r="118" spans="1:12" ht="39.75" customHeight="1" x14ac:dyDescent="0.25">
      <c r="A118" s="98"/>
      <c r="B118" s="101"/>
      <c r="C118" s="8" t="s">
        <v>68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</row>
    <row r="119" spans="1:12" x14ac:dyDescent="0.25">
      <c r="A119" s="99"/>
      <c r="B119" s="101"/>
      <c r="C119" s="8" t="s">
        <v>73</v>
      </c>
      <c r="D119" s="30">
        <v>0</v>
      </c>
      <c r="E119" s="29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>
        <v>0</v>
      </c>
    </row>
    <row r="120" spans="1:12" ht="16.5" customHeight="1" x14ac:dyDescent="0.25">
      <c r="A120" s="97" t="s">
        <v>54</v>
      </c>
      <c r="B120" s="100" t="s">
        <v>89</v>
      </c>
      <c r="C120" s="9" t="s">
        <v>71</v>
      </c>
      <c r="D120" s="23">
        <f>D123</f>
        <v>0</v>
      </c>
      <c r="E120" s="30">
        <f t="shared" ref="E120:L120" si="30">E123</f>
        <v>19440</v>
      </c>
      <c r="F120" s="30">
        <f t="shared" si="30"/>
        <v>30000</v>
      </c>
      <c r="G120" s="23">
        <f t="shared" si="30"/>
        <v>30000</v>
      </c>
      <c r="H120" s="23">
        <f t="shared" si="30"/>
        <v>30000</v>
      </c>
      <c r="I120" s="23">
        <f t="shared" si="30"/>
        <v>0</v>
      </c>
      <c r="J120" s="23">
        <f t="shared" si="30"/>
        <v>0</v>
      </c>
      <c r="K120" s="23">
        <f t="shared" si="30"/>
        <v>0</v>
      </c>
      <c r="L120" s="23">
        <f t="shared" si="30"/>
        <v>0</v>
      </c>
    </row>
    <row r="121" spans="1:12" ht="22.5" x14ac:dyDescent="0.25">
      <c r="A121" s="98"/>
      <c r="B121" s="101"/>
      <c r="C121" s="9" t="s">
        <v>65</v>
      </c>
      <c r="D121" s="23">
        <v>0</v>
      </c>
      <c r="E121" s="30">
        <v>0</v>
      </c>
      <c r="F121" s="30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</row>
    <row r="122" spans="1:12" ht="33.75" x14ac:dyDescent="0.25">
      <c r="A122" s="98"/>
      <c r="B122" s="101"/>
      <c r="C122" s="9" t="s">
        <v>66</v>
      </c>
      <c r="D122" s="23">
        <f>D128+D134</f>
        <v>0</v>
      </c>
      <c r="E122" s="30">
        <f>E128+E134</f>
        <v>0</v>
      </c>
      <c r="F122" s="30">
        <f t="shared" ref="F122:L122" si="31">F128+F134</f>
        <v>0</v>
      </c>
      <c r="G122" s="23">
        <f t="shared" si="31"/>
        <v>0</v>
      </c>
      <c r="H122" s="23">
        <f t="shared" si="31"/>
        <v>0</v>
      </c>
      <c r="I122" s="23">
        <f t="shared" si="31"/>
        <v>0</v>
      </c>
      <c r="J122" s="23">
        <f t="shared" si="31"/>
        <v>0</v>
      </c>
      <c r="K122" s="23">
        <f t="shared" si="31"/>
        <v>0</v>
      </c>
      <c r="L122" s="23">
        <f t="shared" si="31"/>
        <v>0</v>
      </c>
    </row>
    <row r="123" spans="1:12" ht="33.75" x14ac:dyDescent="0.25">
      <c r="A123" s="98"/>
      <c r="B123" s="101"/>
      <c r="C123" s="9" t="s">
        <v>72</v>
      </c>
      <c r="D123" s="23">
        <f>D129+D135</f>
        <v>0</v>
      </c>
      <c r="E123" s="30">
        <f>E129+E135</f>
        <v>19440</v>
      </c>
      <c r="F123" s="30">
        <f t="shared" ref="F123:L123" si="32">F129+F135</f>
        <v>30000</v>
      </c>
      <c r="G123" s="23">
        <f t="shared" si="32"/>
        <v>30000</v>
      </c>
      <c r="H123" s="23">
        <f>H129+H135</f>
        <v>30000</v>
      </c>
      <c r="I123" s="23">
        <f t="shared" si="32"/>
        <v>0</v>
      </c>
      <c r="J123" s="23">
        <f t="shared" si="32"/>
        <v>0</v>
      </c>
      <c r="K123" s="23">
        <f t="shared" si="32"/>
        <v>0</v>
      </c>
      <c r="L123" s="23">
        <f t="shared" si="32"/>
        <v>0</v>
      </c>
    </row>
    <row r="124" spans="1:12" ht="39" customHeight="1" x14ac:dyDescent="0.25">
      <c r="A124" s="98"/>
      <c r="B124" s="101"/>
      <c r="C124" s="17" t="s">
        <v>68</v>
      </c>
      <c r="D124" s="23">
        <v>0</v>
      </c>
      <c r="E124" s="30">
        <v>0</v>
      </c>
      <c r="F124" s="30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</row>
    <row r="125" spans="1:12" ht="16.5" customHeight="1" x14ac:dyDescent="0.25">
      <c r="A125" s="99"/>
      <c r="B125" s="102"/>
      <c r="C125" s="17" t="s">
        <v>73</v>
      </c>
      <c r="D125" s="23">
        <v>0</v>
      </c>
      <c r="E125" s="30">
        <v>0</v>
      </c>
      <c r="F125" s="30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</row>
    <row r="126" spans="1:12" ht="14.25" customHeight="1" x14ac:dyDescent="0.25">
      <c r="A126" s="97" t="s">
        <v>90</v>
      </c>
      <c r="B126" s="100" t="s">
        <v>89</v>
      </c>
      <c r="C126" s="8" t="s">
        <v>71</v>
      </c>
      <c r="D126" s="23">
        <f>D129</f>
        <v>0</v>
      </c>
      <c r="E126" s="30">
        <f t="shared" ref="E126:L126" si="33">E129</f>
        <v>19440</v>
      </c>
      <c r="F126" s="30">
        <f t="shared" si="33"/>
        <v>30000</v>
      </c>
      <c r="G126" s="23">
        <f t="shared" si="33"/>
        <v>30000</v>
      </c>
      <c r="H126" s="23">
        <f t="shared" si="33"/>
        <v>30000</v>
      </c>
      <c r="I126" s="33">
        <f t="shared" si="33"/>
        <v>0</v>
      </c>
      <c r="J126" s="23">
        <f t="shared" si="33"/>
        <v>0</v>
      </c>
      <c r="K126" s="23">
        <f t="shared" si="33"/>
        <v>0</v>
      </c>
      <c r="L126" s="23">
        <f t="shared" si="33"/>
        <v>0</v>
      </c>
    </row>
    <row r="127" spans="1:12" ht="22.5" x14ac:dyDescent="0.25">
      <c r="A127" s="98"/>
      <c r="B127" s="101"/>
      <c r="C127" s="8" t="s">
        <v>65</v>
      </c>
      <c r="D127" s="23">
        <v>0</v>
      </c>
      <c r="E127" s="30">
        <v>0</v>
      </c>
      <c r="F127" s="30">
        <v>0</v>
      </c>
      <c r="G127" s="23">
        <v>0</v>
      </c>
      <c r="H127" s="23">
        <v>0</v>
      </c>
      <c r="I127" s="33">
        <v>0</v>
      </c>
      <c r="J127" s="23">
        <v>0</v>
      </c>
      <c r="K127" s="23">
        <v>0</v>
      </c>
      <c r="L127" s="23">
        <v>0</v>
      </c>
    </row>
    <row r="128" spans="1:12" ht="33.75" x14ac:dyDescent="0.25">
      <c r="A128" s="98"/>
      <c r="B128" s="101"/>
      <c r="C128" s="8" t="s">
        <v>66</v>
      </c>
      <c r="D128" s="23">
        <v>0</v>
      </c>
      <c r="E128" s="30">
        <v>0</v>
      </c>
      <c r="F128" s="30">
        <v>0</v>
      </c>
      <c r="G128" s="23">
        <v>0</v>
      </c>
      <c r="H128" s="23">
        <v>0</v>
      </c>
      <c r="I128" s="33">
        <v>0</v>
      </c>
      <c r="J128" s="23">
        <v>0</v>
      </c>
      <c r="K128" s="23">
        <v>0</v>
      </c>
      <c r="L128" s="23">
        <v>0</v>
      </c>
    </row>
    <row r="129" spans="1:12" ht="33.75" x14ac:dyDescent="0.25">
      <c r="A129" s="98"/>
      <c r="B129" s="101"/>
      <c r="C129" s="8" t="s">
        <v>72</v>
      </c>
      <c r="D129" s="23">
        <v>0</v>
      </c>
      <c r="E129" s="30">
        <v>19440</v>
      </c>
      <c r="F129" s="30">
        <v>30000</v>
      </c>
      <c r="G129" s="23">
        <v>30000</v>
      </c>
      <c r="H129" s="23">
        <v>30000</v>
      </c>
      <c r="I129" s="33">
        <v>0</v>
      </c>
      <c r="J129" s="23">
        <v>0</v>
      </c>
      <c r="K129" s="23">
        <v>0</v>
      </c>
      <c r="L129" s="23">
        <v>0</v>
      </c>
    </row>
    <row r="130" spans="1:12" ht="36.75" customHeight="1" x14ac:dyDescent="0.25">
      <c r="A130" s="98"/>
      <c r="B130" s="101"/>
      <c r="C130" s="8" t="s">
        <v>68</v>
      </c>
      <c r="D130" s="23">
        <v>0</v>
      </c>
      <c r="E130" s="30">
        <v>0</v>
      </c>
      <c r="F130" s="30">
        <v>0</v>
      </c>
      <c r="G130" s="23">
        <v>0</v>
      </c>
      <c r="H130" s="23">
        <v>0</v>
      </c>
      <c r="I130" s="33">
        <v>0</v>
      </c>
      <c r="J130" s="23">
        <v>0</v>
      </c>
      <c r="K130" s="23">
        <v>0</v>
      </c>
      <c r="L130" s="23">
        <v>0</v>
      </c>
    </row>
    <row r="131" spans="1:12" ht="17.25" customHeight="1" x14ac:dyDescent="0.25">
      <c r="A131" s="99"/>
      <c r="B131" s="102"/>
      <c r="C131" s="8" t="s">
        <v>73</v>
      </c>
      <c r="D131" s="23">
        <v>0</v>
      </c>
      <c r="E131" s="30">
        <v>0</v>
      </c>
      <c r="F131" s="30">
        <v>0</v>
      </c>
      <c r="G131" s="23">
        <v>0</v>
      </c>
      <c r="H131" s="23">
        <v>0</v>
      </c>
      <c r="I131" s="33">
        <v>0</v>
      </c>
      <c r="J131" s="23">
        <v>0</v>
      </c>
      <c r="K131" s="23">
        <v>0</v>
      </c>
      <c r="L131" s="23">
        <v>0</v>
      </c>
    </row>
    <row r="132" spans="1:12" ht="15" customHeight="1" x14ac:dyDescent="0.25">
      <c r="A132" s="100" t="s">
        <v>91</v>
      </c>
      <c r="B132" s="100" t="s">
        <v>58</v>
      </c>
      <c r="C132" s="8" t="s">
        <v>71</v>
      </c>
      <c r="D132" s="23">
        <v>0</v>
      </c>
      <c r="E132" s="30">
        <v>0</v>
      </c>
      <c r="F132" s="30">
        <v>0</v>
      </c>
      <c r="G132" s="33">
        <v>0</v>
      </c>
      <c r="H132" s="23">
        <v>0</v>
      </c>
      <c r="I132" s="33">
        <v>0</v>
      </c>
      <c r="J132" s="23">
        <v>0</v>
      </c>
      <c r="K132" s="23">
        <v>0</v>
      </c>
      <c r="L132" s="23">
        <v>0</v>
      </c>
    </row>
    <row r="133" spans="1:12" ht="22.5" x14ac:dyDescent="0.25">
      <c r="A133" s="101"/>
      <c r="B133" s="101"/>
      <c r="C133" s="8" t="s">
        <v>65</v>
      </c>
      <c r="D133" s="23">
        <v>0</v>
      </c>
      <c r="E133" s="30">
        <v>0</v>
      </c>
      <c r="F133" s="30">
        <v>0</v>
      </c>
      <c r="G133" s="33">
        <v>0</v>
      </c>
      <c r="H133" s="23">
        <v>0</v>
      </c>
      <c r="I133" s="33">
        <v>0</v>
      </c>
      <c r="J133" s="23">
        <v>0</v>
      </c>
      <c r="K133" s="23">
        <v>0</v>
      </c>
      <c r="L133" s="23">
        <v>0</v>
      </c>
    </row>
    <row r="134" spans="1:12" ht="33.75" x14ac:dyDescent="0.25">
      <c r="A134" s="101"/>
      <c r="B134" s="101"/>
      <c r="C134" s="8" t="s">
        <v>66</v>
      </c>
      <c r="D134" s="23">
        <v>0</v>
      </c>
      <c r="E134" s="30">
        <v>0</v>
      </c>
      <c r="F134" s="30">
        <v>0</v>
      </c>
      <c r="G134" s="3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</row>
    <row r="135" spans="1:12" ht="33.75" x14ac:dyDescent="0.25">
      <c r="A135" s="101"/>
      <c r="B135" s="101"/>
      <c r="C135" s="8" t="s">
        <v>72</v>
      </c>
      <c r="D135" s="23">
        <v>0</v>
      </c>
      <c r="E135" s="30">
        <v>0</v>
      </c>
      <c r="F135" s="30">
        <v>0</v>
      </c>
      <c r="G135" s="3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</row>
    <row r="136" spans="1:12" ht="39" customHeight="1" x14ac:dyDescent="0.25">
      <c r="A136" s="101"/>
      <c r="B136" s="101"/>
      <c r="C136" s="8" t="s">
        <v>68</v>
      </c>
      <c r="D136" s="23">
        <v>0</v>
      </c>
      <c r="E136" s="30">
        <v>0</v>
      </c>
      <c r="F136" s="30">
        <v>0</v>
      </c>
      <c r="G136" s="33"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</row>
    <row r="137" spans="1:12" ht="15.75" customHeight="1" x14ac:dyDescent="0.25">
      <c r="A137" s="102"/>
      <c r="B137" s="102"/>
      <c r="C137" s="32" t="s">
        <v>73</v>
      </c>
      <c r="D137" s="23">
        <v>0</v>
      </c>
      <c r="E137" s="30">
        <v>0</v>
      </c>
      <c r="F137" s="29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</row>
    <row r="138" spans="1:12" x14ac:dyDescent="0.25">
      <c r="G138" s="25"/>
      <c r="K138" s="25"/>
    </row>
    <row r="139" spans="1:12" x14ac:dyDescent="0.25">
      <c r="K139" s="25"/>
    </row>
    <row r="140" spans="1:12" x14ac:dyDescent="0.25">
      <c r="K140" s="25"/>
    </row>
    <row r="141" spans="1:12" x14ac:dyDescent="0.25">
      <c r="K141" s="25"/>
    </row>
    <row r="142" spans="1:12" x14ac:dyDescent="0.25">
      <c r="K142" s="25"/>
    </row>
    <row r="143" spans="1:12" x14ac:dyDescent="0.25">
      <c r="K143" s="25"/>
    </row>
    <row r="144" spans="1:12" x14ac:dyDescent="0.25">
      <c r="K144" s="25"/>
    </row>
    <row r="145" spans="11:11" x14ac:dyDescent="0.25">
      <c r="K145" s="25"/>
    </row>
    <row r="146" spans="11:11" x14ac:dyDescent="0.25">
      <c r="K146" s="25"/>
    </row>
    <row r="147" spans="11:11" x14ac:dyDescent="0.25">
      <c r="K147" s="25"/>
    </row>
    <row r="148" spans="11:11" x14ac:dyDescent="0.25">
      <c r="K148" s="25"/>
    </row>
  </sheetData>
  <mergeCells count="50">
    <mergeCell ref="D3:L3"/>
    <mergeCell ref="A6:A11"/>
    <mergeCell ref="B6:B11"/>
    <mergeCell ref="A30:A35"/>
    <mergeCell ref="B30:B35"/>
    <mergeCell ref="A3:A4"/>
    <mergeCell ref="B3:B4"/>
    <mergeCell ref="C3:C4"/>
    <mergeCell ref="A12:A17"/>
    <mergeCell ref="A18:A23"/>
    <mergeCell ref="B18:B23"/>
    <mergeCell ref="A24:A29"/>
    <mergeCell ref="B24:B29"/>
    <mergeCell ref="B36:B41"/>
    <mergeCell ref="A42:A47"/>
    <mergeCell ref="B42:B47"/>
    <mergeCell ref="A48:A53"/>
    <mergeCell ref="B48:B53"/>
    <mergeCell ref="A1:L1"/>
    <mergeCell ref="A2:L2"/>
    <mergeCell ref="A108:A113"/>
    <mergeCell ref="B108:B113"/>
    <mergeCell ref="A114:A119"/>
    <mergeCell ref="B114:B119"/>
    <mergeCell ref="A90:A95"/>
    <mergeCell ref="B90:B95"/>
    <mergeCell ref="A96:A101"/>
    <mergeCell ref="B96:B101"/>
    <mergeCell ref="A102:A107"/>
    <mergeCell ref="B102:B107"/>
    <mergeCell ref="A72:A77"/>
    <mergeCell ref="B72:B77"/>
    <mergeCell ref="A78:A83"/>
    <mergeCell ref="B78:B83"/>
    <mergeCell ref="A126:A131"/>
    <mergeCell ref="B126:B131"/>
    <mergeCell ref="A132:A137"/>
    <mergeCell ref="B132:B137"/>
    <mergeCell ref="B12:B17"/>
    <mergeCell ref="A120:A125"/>
    <mergeCell ref="B120:B125"/>
    <mergeCell ref="A84:A89"/>
    <mergeCell ref="B84:B89"/>
    <mergeCell ref="A54:A59"/>
    <mergeCell ref="B54:B59"/>
    <mergeCell ref="A60:A65"/>
    <mergeCell ref="B60:B65"/>
    <mergeCell ref="A66:A71"/>
    <mergeCell ref="B66:B71"/>
    <mergeCell ref="A36:A4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</vt:lpstr>
      <vt:lpstr>Таблица № 3</vt:lpstr>
      <vt:lpstr>Таблица № 4</vt:lpstr>
      <vt:lpstr>'Таблица № 3'!Область_печати</vt:lpstr>
      <vt:lpstr>'Таблица №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2024-10-29T07:29:24Z</dcterms:modified>
</cp:coreProperties>
</file>